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20" windowWidth="13875" windowHeight="7905"/>
  </bookViews>
  <sheets>
    <sheet name="PlanAcción" sheetId="1" r:id="rId1"/>
    <sheet name="INSTRUCTIVO" sheetId="2" r:id="rId2"/>
    <sheet name="PlanAcción (2)" sheetId="4" r:id="rId3"/>
  </sheets>
  <definedNames>
    <definedName name="_xlnm.Print_Titles" localSheetId="0">PlanAcción!$1:$15</definedName>
    <definedName name="_xlnm.Print_Titles" localSheetId="2">'PlanAcción (2)'!$4:$5</definedName>
  </definedNames>
  <calcPr calcId="144525"/>
</workbook>
</file>

<file path=xl/calcChain.xml><?xml version="1.0" encoding="utf-8"?>
<calcChain xmlns="http://schemas.openxmlformats.org/spreadsheetml/2006/main">
  <c r="AG48" i="1" l="1"/>
  <c r="AG47" i="1"/>
  <c r="AG50" i="1" s="1"/>
  <c r="AG45" i="1"/>
  <c r="AY44" i="1"/>
  <c r="AY43" i="1"/>
  <c r="AY42" i="1"/>
  <c r="AY41" i="1"/>
  <c r="AY40" i="1"/>
  <c r="AY39" i="1"/>
  <c r="AY38" i="1"/>
  <c r="AY37" i="1"/>
  <c r="AY36" i="1"/>
  <c r="AY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44" i="1"/>
  <c r="AX44" i="1"/>
  <c r="AW44" i="1"/>
  <c r="AZ43" i="1"/>
  <c r="AX43" i="1"/>
  <c r="AW43" i="1"/>
  <c r="AZ42" i="1"/>
  <c r="AX42" i="1"/>
  <c r="AW42" i="1"/>
  <c r="AZ41" i="1"/>
  <c r="AX41" i="1"/>
  <c r="AW41" i="1"/>
  <c r="AZ40" i="1"/>
  <c r="AX40" i="1"/>
  <c r="AW40" i="1"/>
  <c r="AZ39" i="1"/>
  <c r="AX39" i="1"/>
  <c r="AW39" i="1"/>
  <c r="AZ38" i="1"/>
  <c r="AX38" i="1"/>
  <c r="AW38" i="1"/>
  <c r="AZ37" i="1"/>
  <c r="AX37" i="1"/>
  <c r="AW37" i="1"/>
  <c r="AZ36" i="1"/>
  <c r="AX36" i="1"/>
  <c r="AW36" i="1"/>
  <c r="AZ35" i="1"/>
  <c r="AX35" i="1"/>
  <c r="AW35" i="1"/>
  <c r="AY34" i="1"/>
  <c r="AX34" i="1"/>
  <c r="AW34" i="1"/>
  <c r="AY33" i="1"/>
  <c r="AX33" i="1"/>
  <c r="AW33" i="1"/>
  <c r="AY32" i="1"/>
  <c r="AX32" i="1"/>
  <c r="AW32" i="1"/>
  <c r="AY31" i="1"/>
  <c r="AX31" i="1"/>
  <c r="AW31" i="1"/>
  <c r="AY30" i="1"/>
  <c r="AX30" i="1"/>
  <c r="AW30" i="1"/>
  <c r="AY29" i="1"/>
  <c r="AX29" i="1"/>
  <c r="AW29" i="1"/>
  <c r="AY28" i="1"/>
  <c r="AX28" i="1"/>
  <c r="AW28" i="1"/>
  <c r="AY27" i="1"/>
  <c r="AX27" i="1"/>
  <c r="AW27" i="1"/>
  <c r="AY26" i="1"/>
  <c r="AX26" i="1"/>
  <c r="AW26" i="1"/>
  <c r="AY25" i="1"/>
  <c r="AX25" i="1"/>
  <c r="AW25" i="1"/>
  <c r="AY24" i="1"/>
  <c r="AX24" i="1"/>
  <c r="AW24" i="1"/>
  <c r="AY23" i="1"/>
  <c r="AX23" i="1"/>
  <c r="AW23" i="1"/>
  <c r="AY22" i="1"/>
  <c r="AX22" i="1"/>
  <c r="AW22" i="1"/>
  <c r="AY21" i="1"/>
  <c r="AX21" i="1"/>
  <c r="AW21" i="1"/>
  <c r="AY20" i="1"/>
  <c r="AX20" i="1"/>
  <c r="AW20" i="1"/>
  <c r="AY19" i="1"/>
  <c r="AX19" i="1"/>
  <c r="AW19" i="1"/>
  <c r="AY18" i="1"/>
  <c r="AX18" i="1"/>
  <c r="AW18" i="1"/>
  <c r="AY17" i="1"/>
  <c r="AX17" i="1"/>
  <c r="AW17" i="1"/>
  <c r="AY16" i="1"/>
  <c r="AX16" i="1"/>
  <c r="AW16" i="1"/>
  <c r="AL16" i="1"/>
  <c r="AL50" i="1" s="1"/>
  <c r="AL44" i="1"/>
  <c r="AL43" i="1"/>
  <c r="AL42" i="1"/>
  <c r="AL41" i="1"/>
  <c r="AL40" i="1"/>
  <c r="BA40" i="1" s="1"/>
  <c r="AL39" i="1"/>
  <c r="AL38" i="1"/>
  <c r="BA38" i="1"/>
  <c r="AL37" i="1"/>
  <c r="AL36" i="1"/>
  <c r="BA36" i="1" s="1"/>
  <c r="AL35" i="1"/>
  <c r="AL34" i="1"/>
  <c r="AL33" i="1"/>
  <c r="AL32" i="1"/>
  <c r="BA32" i="1"/>
  <c r="AL31" i="1"/>
  <c r="AL30" i="1"/>
  <c r="BA31" i="1"/>
  <c r="AV29" i="1"/>
  <c r="AQ29" i="1"/>
  <c r="AL24" i="1"/>
  <c r="AL22" i="1"/>
  <c r="AV28" i="1"/>
  <c r="AV27" i="1"/>
  <c r="AV26" i="1"/>
  <c r="AV25" i="1"/>
  <c r="AV24" i="1"/>
  <c r="AV23" i="1"/>
  <c r="AV22" i="1"/>
  <c r="AV21" i="1"/>
  <c r="AV20" i="1"/>
  <c r="AV19" i="1"/>
  <c r="AV18" i="1"/>
  <c r="BA18" i="1" s="1"/>
  <c r="AV17" i="1"/>
  <c r="AV16" i="1"/>
  <c r="AV50" i="1" s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50" i="1" s="1"/>
  <c r="AL20" i="1"/>
  <c r="AL19" i="1"/>
  <c r="AL17" i="1"/>
  <c r="BA48" i="1"/>
  <c r="BA45" i="1"/>
  <c r="BA43" i="1"/>
  <c r="BA30" i="1"/>
  <c r="AL18" i="1"/>
  <c r="AL21" i="1"/>
  <c r="AL23" i="1"/>
  <c r="AL25" i="1"/>
  <c r="AL26" i="1"/>
  <c r="BA26" i="1"/>
  <c r="AL27" i="1"/>
  <c r="AL28" i="1"/>
  <c r="AL29" i="1"/>
  <c r="BA33" i="1"/>
  <c r="BA37" i="1"/>
  <c r="BA39" i="1"/>
  <c r="BA41" i="1"/>
  <c r="P42" i="1"/>
  <c r="P50" i="1" s="1"/>
  <c r="BA47" i="1"/>
  <c r="BA19" i="1"/>
  <c r="BA27" i="1"/>
  <c r="BA25" i="1"/>
  <c r="BA17" i="1"/>
  <c r="BA28" i="1"/>
  <c r="BA23" i="1"/>
  <c r="BA22" i="1"/>
  <c r="BA24" i="1"/>
  <c r="BA34" i="1"/>
  <c r="BA44" i="1"/>
  <c r="BA42" i="1"/>
  <c r="BA35" i="1"/>
  <c r="BA29" i="1"/>
  <c r="BA20" i="1"/>
  <c r="BA21" i="1"/>
  <c r="C18" i="2"/>
  <c r="C19" i="2"/>
  <c r="C58" i="2"/>
  <c r="C57" i="2"/>
  <c r="C36" i="2"/>
  <c r="C24" i="2"/>
  <c r="C23" i="2"/>
  <c r="C22" i="2"/>
  <c r="C21" i="2"/>
  <c r="C20" i="2"/>
  <c r="C11" i="2"/>
  <c r="C10" i="2"/>
  <c r="C9" i="2"/>
  <c r="C8" i="2"/>
  <c r="C7" i="2"/>
  <c r="C6" i="2"/>
  <c r="C5" i="2"/>
  <c r="BA50" i="1" l="1"/>
  <c r="BA16" i="1"/>
</calcChain>
</file>

<file path=xl/sharedStrings.xml><?xml version="1.0" encoding="utf-8"?>
<sst xmlns="http://schemas.openxmlformats.org/spreadsheetml/2006/main" count="403" uniqueCount="145">
  <si>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</si>
  <si>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</si>
  <si>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</si>
  <si>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</si>
  <si>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</si>
  <si>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</si>
  <si>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</si>
  <si>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</si>
  <si>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</si>
  <si>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</si>
  <si>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</si>
  <si>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</si>
  <si>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</si>
  <si>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</si>
  <si>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</si>
  <si>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</si>
  <si>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</si>
  <si>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</si>
  <si>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</si>
  <si>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</si>
  <si>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</si>
  <si>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</si>
  <si>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</si>
  <si>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</si>
  <si>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</si>
  <si>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</si>
  <si>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</si>
  <si>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</si>
  <si>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</si>
  <si>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</si>
  <si>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</si>
  <si>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</si>
  <si>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</si>
  <si>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</si>
  <si>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</si>
  <si>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</si>
  <si>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</si>
  <si>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</si>
  <si>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</si>
  <si>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</si>
  <si>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</si>
  <si>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</si>
  <si>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</si>
  <si>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</si>
  <si>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</si>
  <si>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</si>
  <si>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</si>
  <si>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</si>
  <si>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</si>
  <si>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</si>
  <si>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</si>
  <si>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</si>
  <si>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</si>
  <si>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</si>
  <si>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</si>
  <si>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</si>
  <si>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</si>
  <si>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</si>
  <si>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</si>
  <si>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</si>
  <si>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</si>
  <si>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</si>
  <si>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FECHA DE ELABORACIÓN: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</si>
  <si>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</si>
  <si>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</si>
  <si>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</si>
  <si>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</si>
  <si>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</si>
  <si>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</si>
  <si>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</si>
  <si>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</si>
  <si>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</si>
  <si>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</si>
  <si>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</si>
  <si>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</si>
  <si>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</si>
  <si>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</si>
  <si>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</si>
  <si>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</si>
  <si>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</si>
  <si>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</si>
  <si>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</si>
  <si>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</si>
  <si>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</si>
  <si>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</si>
  <si>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</si>
  <si>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</si>
  <si>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</si>
  <si>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</si>
  <si>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</si>
  <si>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</si>
  <si>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</si>
  <si>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DEPENDENCIA: OBRAS PÚBLICAS</t>
  </si>
  <si>
    <t>1.DESARROLLO VIAL</t>
  </si>
  <si>
    <t>CONSTRUCCION DE VIAS URBANAS EN EL MUNICIPIO DE MANIZALES</t>
  </si>
  <si>
    <t>MANTENIMIENTO DE VIAS URBANAS EN EL MUNICIPIO DE MANIZALES</t>
  </si>
  <si>
    <t xml:space="preserve">CONSTRUCCION AVENIDA COLON </t>
  </si>
  <si>
    <t>Mantenimiento y construcción de 50.000m2 de vias urbanas en la ciudad de Manizales</t>
  </si>
  <si>
    <t>Construccion de vias vehiculares y peatonales en la ciudad de Manizales</t>
  </si>
  <si>
    <t>Mantenimiento de vias vehiculares y peatonales en la ciudad de Manizales</t>
  </si>
  <si>
    <t>Construccion fase II de la Avenida Colón</t>
  </si>
  <si>
    <t>GESTIÓN, CONTROL Y REGULACIÓN DEL TRANSITO Y EL TRANSPORTE</t>
  </si>
  <si>
    <t>4 - Rediseño  de un sistema estratégico de transporte y conectividad</t>
  </si>
  <si>
    <t>PLAN DE MOVILIDAD</t>
  </si>
  <si>
    <t>CABLE AEREO</t>
  </si>
  <si>
    <t>Adecuación de vías y construcción de pavimentos en diferentes sitios del área urbana de la ciudad</t>
  </si>
  <si>
    <t>Construcción cable aéreo entre Fundadores y los Cámbulos</t>
  </si>
  <si>
    <t>Pago octava vigencia futura</t>
  </si>
  <si>
    <t>Pago quinta vigencia futura</t>
  </si>
  <si>
    <t>Construcción de vías barrio Villa Luz</t>
  </si>
  <si>
    <t>Interventoria paraa Construcción de vías barrio Villa Luz</t>
  </si>
  <si>
    <t>Construcción de vías barrio Estambul</t>
  </si>
  <si>
    <t>Interventoria paraa Construcción de vías barrio Estambul</t>
  </si>
  <si>
    <t>Construcción de vías barrio Bosques del Norte</t>
  </si>
  <si>
    <t>Interventoria paraa Construcción de vías barrio Bosques del Norte</t>
  </si>
  <si>
    <t>Construcción de vías barrio Marmato y Comuneros</t>
  </si>
  <si>
    <t>Interventoria paraa Construcción de vías barrio Marmato y Comuneros</t>
  </si>
  <si>
    <t>Construcción de vías barrio Alto Caribe</t>
  </si>
  <si>
    <t>Interventoria paraa Construcción de vías barrio Alto Caribe</t>
  </si>
  <si>
    <t xml:space="preserve">Construcción de vías barrio Fanny Gonzalez y San Cayetano </t>
  </si>
  <si>
    <t xml:space="preserve">Interventoria paraa Construcción de vías barrio Fanny Gonzalez y San Cayetano </t>
  </si>
  <si>
    <t>Construcción de vías barrio Granjas de Estambul</t>
  </si>
  <si>
    <t>Interventoria paraa Construcción de vías barrio Granjas de Estambul</t>
  </si>
  <si>
    <t>Construccion nueva fase Av Santander (Separador y Costado Norte entre calles 45 y 54)</t>
  </si>
  <si>
    <t>Interventoria para la Construccion nueva fase Av Santander (Separador y Costado Norte entre calles 45 y 54)</t>
  </si>
  <si>
    <t>Construccion de vías comunas 1 a 11</t>
  </si>
  <si>
    <t>Interventoria para la Construccion de vías comunas 1 a 11</t>
  </si>
  <si>
    <t xml:space="preserve">Mantenimiento de vías, comunas 1 a 4 </t>
  </si>
  <si>
    <t xml:space="preserve">Interventoria para Mantenimiento de vías, comunas 1 a 4 </t>
  </si>
  <si>
    <t xml:space="preserve">Mantenimiento de vías, comunas 5 a 7 </t>
  </si>
  <si>
    <t>Mantenimiento de vías, comunas 8 a 11</t>
  </si>
  <si>
    <t xml:space="preserve">Interventoria para Mantenimiento de vías, comunas 5 a 7 </t>
  </si>
  <si>
    <t xml:space="preserve">Interventoria para Mantenimiento de vías, comunas 8 a 11 </t>
  </si>
  <si>
    <t>Mantenimiento de vias compromisos Gobierno en Calle</t>
  </si>
  <si>
    <t>Interventoria para Mantenimiento de vias compromisos Gobierno en Calle</t>
  </si>
  <si>
    <t xml:space="preserve">Retiro de derrumbes area urbana de la ciudad </t>
  </si>
  <si>
    <t>1- Construcción y mantenimiento de vías urbanas</t>
  </si>
  <si>
    <t>X</t>
  </si>
  <si>
    <t>x</t>
  </si>
  <si>
    <t xml:space="preserve">Construir la fase 2  de la Avenida Colon </t>
  </si>
  <si>
    <t>Estudios y diseños para construccion de vias</t>
  </si>
  <si>
    <t>ANDRES FELIPE ARISTIZABAL PARRA.
PROFESIONAL UNIVERSITARIO</t>
  </si>
  <si>
    <t>PROPOSITO: OPTIMIZAR LA MALLA VIAL DEL MUNICIPIO Y FACILITAR LA MOVILIDAD EN LA CIUDAD</t>
  </si>
  <si>
    <t>COD.SUBACT.</t>
  </si>
  <si>
    <t>O09-020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</si>
</sst>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164" formatCode="&quot; $ &quot;#,##0.00\ ;&quot; $ (&quot;#,##0.00\);&quot; $ -&quot;#\ ;@\ "/>
    <numFmt numFmtId="165" formatCode="_(* #,##0.00_);_(* \(#,##0.00\);_(* \-??_);_(@_)"/>
    <numFmt numFmtId="166" formatCode="_(\$* #,##0.00_);_(\$* \(#,##0.00\);_(\$* \-??_);_(@_)"/>
    <numFmt numFmtId="167" formatCode="[$$-240A]#,##0.00;[Red]\([$$-240A]#,##0.00\)"/>
    <numFmt numFmtId="168" formatCode="_(&quot;$ &quot;* #,##0.00_);_(&quot;$ &quot;* \(#,##0.00\);_(&quot;$ &quot;* \-??_);_(@_)"/>
  </numFmts>
  <fonts count="36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b/>
      <sz val="22"/>
      <color indexed="8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FFFF85"/>
        <bgColor indexed="23"/>
      </patternFill>
    </fill>
    <fill>
      <patternFill patternType="solid">
        <fgColor theme="3" tint="0.59999389629810485"/>
        <bgColor indexed="23"/>
      </patternFill>
    </fill>
    <fill>
      <patternFill patternType="solid">
        <fgColor theme="6" tint="0.59999389629810485"/>
        <bgColor indexed="23"/>
      </patternFill>
    </fill>
    <fill>
      <patternFill patternType="solid">
        <fgColor theme="7" tint="0.59999389629810485"/>
        <bgColor indexed="23"/>
      </patternFill>
    </fill>
    <fill>
      <patternFill patternType="solid">
        <fgColor theme="9" tint="0.59999389629810485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rgb="FF927BB1"/>
        <bgColor indexed="23"/>
      </patternFill>
    </fill>
    <fill>
      <patternFill patternType="solid">
        <fgColor rgb="FF92D050"/>
        <bgColor indexed="23"/>
      </patternFill>
    </fill>
    <fill>
      <patternFill patternType="solid">
        <fgColor rgb="FF7ABC32"/>
        <bgColor indexed="23"/>
      </patternFill>
    </fill>
    <fill>
      <patternFill patternType="solid">
        <fgColor theme="3" tint="0.39997558519241921"/>
        <bgColor indexed="23"/>
      </patternFill>
    </fill>
    <fill>
      <patternFill patternType="solid">
        <fgColor rgb="FF2C69B2"/>
        <bgColor indexed="23"/>
      </patternFill>
    </fill>
    <fill>
      <patternFill patternType="solid">
        <fgColor rgb="FFFFFF2F"/>
        <bgColor indexed="23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39997558519241921"/>
        <bgColor indexed="2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4">
    <xf numFmtId="0" fontId="0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164" fontId="24" fillId="0" borderId="0"/>
    <xf numFmtId="0" fontId="24" fillId="0" borderId="0"/>
    <xf numFmtId="168" fontId="24" fillId="0" borderId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65" fontId="24" fillId="0" borderId="0" applyFill="0" applyBorder="0" applyAlignment="0" applyProtection="0"/>
    <xf numFmtId="165" fontId="24" fillId="0" borderId="0" applyFill="0" applyBorder="0" applyAlignment="0" applyProtection="0"/>
    <xf numFmtId="166" fontId="24" fillId="0" borderId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8" fillId="0" borderId="0"/>
    <xf numFmtId="0" fontId="18" fillId="0" borderId="0"/>
    <xf numFmtId="167" fontId="24" fillId="0" borderId="0"/>
    <xf numFmtId="0" fontId="10" fillId="0" borderId="0"/>
    <xf numFmtId="0" fontId="24" fillId="23" borderId="4" applyNumberFormat="0" applyAlignment="0" applyProtection="0"/>
    <xf numFmtId="0" fontId="24" fillId="23" borderId="4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44" fontId="24" fillId="0" borderId="0" applyFont="0" applyFill="0" applyBorder="0" applyAlignment="0" applyProtection="0"/>
  </cellStyleXfs>
  <cellXfs count="172">
    <xf numFmtId="0" fontId="0" fillId="0" borderId="0" xfId="0"/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30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0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31" fillId="28" borderId="22" xfId="0" applyFont="1" applyFill="1" applyBorder="1" applyAlignment="1">
      <alignment horizontal="center" vertical="center" wrapText="1"/>
    </xf>
    <xf numFmtId="0" fontId="31" fillId="29" borderId="22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31" borderId="10" xfId="74" applyFont="1" applyFill="1" applyBorder="1" applyAlignment="1">
      <alignment horizontal="center" vertical="center" wrapText="1"/>
    </xf>
    <xf numFmtId="0" fontId="21" fillId="32" borderId="10" xfId="74" applyFont="1" applyFill="1" applyBorder="1" applyAlignment="1">
      <alignment horizontal="center" vertical="center" wrapText="1"/>
    </xf>
    <xf numFmtId="0" fontId="21" fillId="33" borderId="10" xfId="74" applyFont="1" applyFill="1" applyBorder="1" applyAlignment="1">
      <alignment horizontal="center" vertical="center" wrapText="1"/>
    </xf>
    <xf numFmtId="0" fontId="21" fillId="34" borderId="10" xfId="74" applyFont="1" applyFill="1" applyBorder="1" applyAlignment="1">
      <alignment horizontal="center" vertical="center" wrapText="1"/>
    </xf>
    <xf numFmtId="0" fontId="21" fillId="35" borderId="10" xfId="74" applyFont="1" applyFill="1" applyBorder="1" applyAlignment="1">
      <alignment horizontal="center" vertical="center" wrapText="1"/>
    </xf>
    <xf numFmtId="0" fontId="21" fillId="36" borderId="10" xfId="74" applyFont="1" applyFill="1" applyBorder="1" applyAlignment="1">
      <alignment horizontal="center" vertical="center" wrapText="1"/>
    </xf>
    <xf numFmtId="0" fontId="21" fillId="0" borderId="10" xfId="74" applyFont="1" applyFill="1" applyBorder="1" applyAlignment="1">
      <alignment horizontal="center" vertical="center" wrapText="1"/>
    </xf>
    <xf numFmtId="0" fontId="21" fillId="31" borderId="11" xfId="74" applyFont="1" applyFill="1" applyBorder="1" applyAlignment="1">
      <alignment horizontal="center" vertical="center" wrapText="1"/>
    </xf>
    <xf numFmtId="0" fontId="21" fillId="0" borderId="11" xfId="74" applyFont="1" applyFill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/>
    </xf>
    <xf numFmtId="44" fontId="19" fillId="0" borderId="10" xfId="93" applyFont="1" applyFill="1" applyBorder="1" applyAlignment="1">
      <alignment vertical="center" wrapText="1"/>
    </xf>
    <xf numFmtId="44" fontId="21" fillId="34" borderId="10" xfId="93" applyFont="1" applyFill="1" applyBorder="1" applyAlignment="1">
      <alignment horizontal="center" vertical="center" wrapText="1"/>
    </xf>
    <xf numFmtId="44" fontId="25" fillId="0" borderId="14" xfId="93" applyFont="1" applyFill="1" applyBorder="1" applyAlignment="1">
      <alignment vertical="center" wrapText="1"/>
    </xf>
    <xf numFmtId="44" fontId="22" fillId="0" borderId="0" xfId="93" applyFont="1" applyFill="1" applyBorder="1" applyAlignment="1">
      <alignment vertical="center" wrapText="1"/>
    </xf>
    <xf numFmtId="44" fontId="22" fillId="0" borderId="0" xfId="93" applyFont="1" applyFill="1" applyAlignment="1">
      <alignment vertical="center" wrapText="1"/>
    </xf>
    <xf numFmtId="44" fontId="19" fillId="0" borderId="0" xfId="93" applyFont="1" applyFill="1" applyAlignment="1">
      <alignment vertical="center" wrapText="1"/>
    </xf>
    <xf numFmtId="1" fontId="19" fillId="0" borderId="10" xfId="0" applyNumberFormat="1" applyFont="1" applyFill="1" applyBorder="1" applyAlignment="1">
      <alignment vertical="center" wrapText="1"/>
    </xf>
    <xf numFmtId="44" fontId="21" fillId="37" borderId="10" xfId="93" applyFont="1" applyFill="1" applyBorder="1" applyAlignment="1">
      <alignment horizontal="center" vertical="center" wrapText="1"/>
    </xf>
    <xf numFmtId="44" fontId="21" fillId="38" borderId="10" xfId="93" applyFont="1" applyFill="1" applyBorder="1" applyAlignment="1">
      <alignment horizontal="center" vertical="center" wrapText="1"/>
    </xf>
    <xf numFmtId="44" fontId="21" fillId="39" borderId="10" xfId="93" applyFont="1" applyFill="1" applyBorder="1" applyAlignment="1">
      <alignment horizontal="center" vertical="center" wrapText="1"/>
    </xf>
    <xf numFmtId="44" fontId="21" fillId="40" borderId="10" xfId="93" applyFont="1" applyFill="1" applyBorder="1" applyAlignment="1">
      <alignment horizontal="center" vertical="center" wrapText="1"/>
    </xf>
    <xf numFmtId="44" fontId="21" fillId="41" borderId="10" xfId="93" applyFont="1" applyFill="1" applyBorder="1" applyAlignment="1">
      <alignment horizontal="center" vertical="center" wrapText="1"/>
    </xf>
    <xf numFmtId="44" fontId="21" fillId="31" borderId="10" xfId="93" applyFont="1" applyFill="1" applyBorder="1" applyAlignment="1">
      <alignment horizontal="center" vertical="center" wrapText="1"/>
    </xf>
    <xf numFmtId="44" fontId="21" fillId="42" borderId="10" xfId="93" applyFont="1" applyFill="1" applyBorder="1" applyAlignment="1">
      <alignment horizontal="center" vertical="center" wrapText="1"/>
    </xf>
    <xf numFmtId="44" fontId="21" fillId="43" borderId="10" xfId="93" applyFont="1" applyFill="1" applyBorder="1" applyAlignment="1">
      <alignment horizontal="center" vertical="center" wrapText="1"/>
    </xf>
    <xf numFmtId="44" fontId="21" fillId="44" borderId="10" xfId="93" applyFont="1" applyFill="1" applyBorder="1" applyAlignment="1">
      <alignment horizontal="center" vertical="center" wrapText="1"/>
    </xf>
    <xf numFmtId="44" fontId="20" fillId="30" borderId="10" xfId="93" applyFont="1" applyFill="1" applyBorder="1" applyAlignment="1">
      <alignment horizontal="center" vertical="center" wrapText="1"/>
    </xf>
    <xf numFmtId="44" fontId="20" fillId="24" borderId="10" xfId="93" applyFont="1" applyFill="1" applyBorder="1" applyAlignment="1">
      <alignment horizontal="center" vertical="center" wrapText="1"/>
    </xf>
    <xf numFmtId="44" fontId="19" fillId="25" borderId="10" xfId="93" applyFont="1" applyFill="1" applyBorder="1" applyAlignment="1">
      <alignment horizontal="center" vertical="center" wrapText="1"/>
    </xf>
    <xf numFmtId="44" fontId="19" fillId="26" borderId="10" xfId="93" applyFont="1" applyFill="1" applyBorder="1" applyAlignment="1">
      <alignment horizontal="center" vertical="center" wrapText="1"/>
    </xf>
    <xf numFmtId="44" fontId="20" fillId="27" borderId="10" xfId="93" applyFont="1" applyFill="1" applyBorder="1" applyAlignment="1">
      <alignment horizontal="center" vertical="center" wrapText="1"/>
    </xf>
    <xf numFmtId="44" fontId="25" fillId="30" borderId="14" xfId="93" applyFont="1" applyFill="1" applyBorder="1" applyAlignment="1">
      <alignment horizontal="center" vertical="center" wrapText="1"/>
    </xf>
    <xf numFmtId="44" fontId="25" fillId="24" borderId="14" xfId="93" applyFont="1" applyFill="1" applyBorder="1" applyAlignment="1">
      <alignment horizontal="center" vertical="center" wrapText="1"/>
    </xf>
    <xf numFmtId="44" fontId="25" fillId="25" borderId="14" xfId="93" applyFont="1" applyFill="1" applyBorder="1" applyAlignment="1">
      <alignment horizontal="center" vertical="center" wrapText="1"/>
    </xf>
    <xf numFmtId="44" fontId="25" fillId="26" borderId="14" xfId="93" applyFont="1" applyFill="1" applyBorder="1" applyAlignment="1">
      <alignment horizontal="center" vertical="center" wrapText="1"/>
    </xf>
    <xf numFmtId="44" fontId="25" fillId="27" borderId="14" xfId="93" applyFont="1" applyFill="1" applyBorder="1" applyAlignment="1">
      <alignment horizontal="center" vertical="center" wrapText="1"/>
    </xf>
    <xf numFmtId="44" fontId="23" fillId="0" borderId="0" xfId="93" applyFont="1" applyAlignment="1">
      <alignment horizontal="right" vertical="center" wrapText="1"/>
    </xf>
    <xf numFmtId="44" fontId="19" fillId="46" borderId="10" xfId="93" applyFont="1" applyFill="1" applyBorder="1" applyAlignment="1">
      <alignment vertical="center" wrapText="1"/>
    </xf>
    <xf numFmtId="44" fontId="25" fillId="0" borderId="14" xfId="93" applyFont="1" applyFill="1" applyBorder="1" applyAlignment="1">
      <alignment horizontal="center" vertical="center" wrapText="1"/>
    </xf>
    <xf numFmtId="0" fontId="27" fillId="17" borderId="12" xfId="74" applyFont="1" applyFill="1" applyBorder="1" applyAlignment="1">
      <alignment horizontal="center" vertical="center" wrapText="1"/>
    </xf>
    <xf numFmtId="0" fontId="21" fillId="0" borderId="11" xfId="74" applyFont="1" applyFill="1" applyBorder="1" applyAlignment="1">
      <alignment horizontal="left" vertical="center" wrapText="1"/>
    </xf>
    <xf numFmtId="0" fontId="21" fillId="0" borderId="10" xfId="74" applyFont="1" applyFill="1" applyBorder="1" applyAlignment="1">
      <alignment horizontal="left" vertical="center" wrapText="1"/>
    </xf>
    <xf numFmtId="0" fontId="21" fillId="0" borderId="12" xfId="74" applyFont="1" applyFill="1" applyBorder="1" applyAlignment="1">
      <alignment horizontal="left" vertical="center" wrapText="1"/>
    </xf>
    <xf numFmtId="0" fontId="26" fillId="17" borderId="10" xfId="74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44" fontId="28" fillId="17" borderId="10" xfId="93" applyFont="1" applyFill="1" applyBorder="1" applyAlignment="1">
      <alignment horizontal="center" vertical="center" wrapText="1"/>
    </xf>
    <xf numFmtId="0" fontId="21" fillId="33" borderId="10" xfId="74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8" fillId="17" borderId="11" xfId="74" applyFont="1" applyFill="1" applyBorder="1" applyAlignment="1">
      <alignment horizontal="center" vertical="center" wrapText="1"/>
    </xf>
    <xf numFmtId="0" fontId="28" fillId="17" borderId="10" xfId="74" applyFont="1" applyFill="1" applyBorder="1" applyAlignment="1">
      <alignment horizontal="center" vertical="center" wrapText="1"/>
    </xf>
    <xf numFmtId="0" fontId="28" fillId="17" borderId="23" xfId="74" applyFont="1" applyFill="1" applyBorder="1" applyAlignment="1">
      <alignment horizontal="center" vertical="center" wrapText="1"/>
    </xf>
    <xf numFmtId="0" fontId="28" fillId="17" borderId="24" xfId="74" applyFont="1" applyFill="1" applyBorder="1" applyAlignment="1">
      <alignment horizontal="center" vertical="center" wrapText="1"/>
    </xf>
    <xf numFmtId="0" fontId="28" fillId="17" borderId="25" xfId="74" applyFont="1" applyFill="1" applyBorder="1" applyAlignment="1">
      <alignment horizontal="center" vertical="center" wrapText="1"/>
    </xf>
    <xf numFmtId="0" fontId="21" fillId="0" borderId="26" xfId="74" applyFont="1" applyFill="1" applyBorder="1" applyAlignment="1">
      <alignment horizontal="left" vertical="center" wrapText="1"/>
    </xf>
    <xf numFmtId="0" fontId="21" fillId="0" borderId="27" xfId="74" applyFont="1" applyFill="1" applyBorder="1" applyAlignment="1">
      <alignment horizontal="left" vertical="center" wrapText="1"/>
    </xf>
    <xf numFmtId="0" fontId="21" fillId="0" borderId="28" xfId="74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" fontId="19" fillId="0" borderId="55" xfId="0" applyNumberFormat="1" applyFont="1" applyFill="1" applyBorder="1" applyAlignment="1">
      <alignment horizontal="center" vertical="center" wrapText="1"/>
    </xf>
    <xf numFmtId="1" fontId="19" fillId="0" borderId="59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1" fillId="45" borderId="49" xfId="0" applyFont="1" applyFill="1" applyBorder="1" applyAlignment="1">
      <alignment horizontal="center" vertical="center" wrapText="1"/>
    </xf>
    <xf numFmtId="0" fontId="31" fillId="45" borderId="50" xfId="0" applyFont="1" applyFill="1" applyBorder="1" applyAlignment="1">
      <alignment horizontal="center" vertical="center" wrapText="1"/>
    </xf>
    <xf numFmtId="0" fontId="31" fillId="45" borderId="5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53" xfId="0" applyFont="1" applyBorder="1" applyAlignment="1">
      <alignment horizontal="left" vertical="center" wrapText="1"/>
    </xf>
    <xf numFmtId="0" fontId="29" fillId="0" borderId="33" xfId="0" applyFont="1" applyBorder="1" applyAlignment="1">
      <alignment vertical="center" wrapText="1"/>
    </xf>
    <xf numFmtId="0" fontId="29" fillId="0" borderId="46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43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29" fillId="0" borderId="45" xfId="0" applyFont="1" applyBorder="1" applyAlignment="1">
      <alignment vertical="center" wrapText="1"/>
    </xf>
    <xf numFmtId="0" fontId="33" fillId="0" borderId="40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43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21" fillId="47" borderId="10" xfId="74" applyFont="1" applyFill="1" applyBorder="1" applyAlignment="1">
      <alignment horizontal="center" vertical="center" wrapText="1"/>
    </xf>
    <xf numFmtId="0" fontId="19" fillId="47" borderId="55" xfId="0" applyFont="1" applyFill="1" applyBorder="1" applyAlignment="1">
      <alignment horizontal="center" vertical="center" wrapText="1"/>
    </xf>
    <xf numFmtId="0" fontId="19" fillId="47" borderId="27" xfId="0" applyFont="1" applyFill="1" applyBorder="1" applyAlignment="1">
      <alignment horizontal="center" vertical="center" wrapText="1"/>
    </xf>
    <xf numFmtId="0" fontId="19" fillId="47" borderId="10" xfId="0" applyFont="1" applyFill="1" applyBorder="1" applyAlignment="1">
      <alignment horizontal="center" vertical="center" wrapText="1"/>
    </xf>
    <xf numFmtId="0" fontId="25" fillId="47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94">
    <cellStyle name="20% - Énfasis1" xfId="1" builtinId="30" customBuiltin="1"/>
    <cellStyle name="20% - Énfasis1 1" xfId="2"/>
    <cellStyle name="20% - Énfasis2" xfId="3" builtinId="34" customBuiltin="1"/>
    <cellStyle name="20% - Énfasis2 1" xfId="4"/>
    <cellStyle name="20% - Énfasis3" xfId="5" builtinId="38" customBuiltin="1"/>
    <cellStyle name="20% - Énfasis3 1" xfId="6"/>
    <cellStyle name="20% - Énfasis4" xfId="7" builtinId="42" customBuiltin="1"/>
    <cellStyle name="20% - Énfasis4 1" xfId="8"/>
    <cellStyle name="20% - Énfasis5" xfId="9" builtinId="46" customBuiltin="1"/>
    <cellStyle name="20% - Énfasis5 1" xfId="10"/>
    <cellStyle name="20% - Énfasis6" xfId="11" builtinId="50" customBuiltin="1"/>
    <cellStyle name="20% - Énfasis6 1" xfId="12"/>
    <cellStyle name="40% - Énfasis1" xfId="13" builtinId="31" customBuiltin="1"/>
    <cellStyle name="40% - Énfasis1 1" xfId="14"/>
    <cellStyle name="40% - Énfasis2" xfId="15" builtinId="35" customBuiltin="1"/>
    <cellStyle name="40% - Énfasis2 1" xfId="16"/>
    <cellStyle name="40% - Énfasis3" xfId="17" builtinId="39" customBuiltin="1"/>
    <cellStyle name="40% - Énfasis3 1" xfId="18"/>
    <cellStyle name="40% - Énfasis4" xfId="19" builtinId="43" customBuiltin="1"/>
    <cellStyle name="40% - Énfasis4 1" xfId="20"/>
    <cellStyle name="40% - Énfasis5" xfId="21" builtinId="47" customBuiltin="1"/>
    <cellStyle name="40% - Énfasis5 1" xfId="22"/>
    <cellStyle name="40% - Énfasis6" xfId="23" builtinId="51" customBuiltin="1"/>
    <cellStyle name="40% - Énfasis6 1" xfId="24"/>
    <cellStyle name="60% - Énfasis1" xfId="25" builtinId="32" customBuiltin="1"/>
    <cellStyle name="60% - Énfasis1 1" xfId="26"/>
    <cellStyle name="60% - Énfasis2" xfId="27" builtinId="36" customBuiltin="1"/>
    <cellStyle name="60% - Énfasis2 1" xfId="28"/>
    <cellStyle name="60% - Énfasis3" xfId="29" builtinId="40" customBuiltin="1"/>
    <cellStyle name="60% - Énfasis3 1" xfId="30"/>
    <cellStyle name="60% - Énfasis4" xfId="31" builtinId="44" customBuiltin="1"/>
    <cellStyle name="60% - Énfasis4 1" xfId="32"/>
    <cellStyle name="60% - Énfasis5" xfId="33" builtinId="48" customBuiltin="1"/>
    <cellStyle name="60% - Énfasis5 1" xfId="34"/>
    <cellStyle name="60% - Énfasis6" xfId="35" builtinId="52" customBuiltin="1"/>
    <cellStyle name="60% - Énfasis6 1" xfId="36"/>
    <cellStyle name="Buena" xfId="37" builtinId="26" customBuiltin="1"/>
    <cellStyle name="Buena 1" xfId="38"/>
    <cellStyle name="Cálculo" xfId="39" builtinId="22" customBuiltin="1"/>
    <cellStyle name="Cálculo 1" xfId="40"/>
    <cellStyle name="Celda de comprobación" xfId="41" builtinId="23" customBuiltin="1"/>
    <cellStyle name="Celda de comprobación 1" xfId="42"/>
    <cellStyle name="Celda vinculada" xfId="43" builtinId="24" customBuiltin="1"/>
    <cellStyle name="Celda vinculada 1" xfId="44"/>
    <cellStyle name="Encabezado 4" xfId="45" builtinId="19" customBuiltin="1"/>
    <cellStyle name="Encabezado 4 1" xfId="46"/>
    <cellStyle name="Énfasis1" xfId="47" builtinId="29" customBuiltin="1"/>
    <cellStyle name="Énfasis1 1" xfId="48"/>
    <cellStyle name="Énfasis2" xfId="49" builtinId="33" customBuiltin="1"/>
    <cellStyle name="Énfasis2 1" xfId="50"/>
    <cellStyle name="Énfasis3" xfId="51" builtinId="37" customBuiltin="1"/>
    <cellStyle name="Énfasis3 1" xfId="52"/>
    <cellStyle name="Énfasis4" xfId="53" builtinId="41" customBuiltin="1"/>
    <cellStyle name="Énfasis4 1" xfId="54"/>
    <cellStyle name="Énfasis5" xfId="55" builtinId="45" customBuiltin="1"/>
    <cellStyle name="Énfasis5 1" xfId="56"/>
    <cellStyle name="Énfasis6" xfId="57" builtinId="49" customBuiltin="1"/>
    <cellStyle name="Énfasis6 1" xfId="58"/>
    <cellStyle name="Entrada" xfId="59" builtinId="20" customBuiltin="1"/>
    <cellStyle name="Entrada 1" xfId="60"/>
    <cellStyle name="Excel Built-in Currency" xfId="61"/>
    <cellStyle name="Excel Built-in Normal" xfId="62"/>
    <cellStyle name="Excel_BuiltIn_Currency 1" xfId="63"/>
    <cellStyle name="Incorrecto" xfId="64" builtinId="27" customBuiltin="1"/>
    <cellStyle name="Incorrecto 1" xfId="65"/>
    <cellStyle name="Millares 2" xfId="66"/>
    <cellStyle name="Millares 3" xfId="67"/>
    <cellStyle name="Moneda" xfId="93" builtinId="4"/>
    <cellStyle name="Moneda 2" xfId="68"/>
    <cellStyle name="Neutral" xfId="69" builtinId="28" customBuiltin="1"/>
    <cellStyle name="Neutral 1" xfId="70"/>
    <cellStyle name="Normal" xfId="0" builtinId="0"/>
    <cellStyle name="Normal 2" xfId="71"/>
    <cellStyle name="Normal 3" xfId="72"/>
    <cellStyle name="Normal 4" xfId="73"/>
    <cellStyle name="Normal_PlanIndicativo" xfId="74"/>
    <cellStyle name="Notas" xfId="75" builtinId="10" customBuiltin="1"/>
    <cellStyle name="Notas 1" xfId="76"/>
    <cellStyle name="Salida" xfId="77" builtinId="21" customBuiltin="1"/>
    <cellStyle name="Salida 1" xfId="78"/>
    <cellStyle name="Texto de advertencia" xfId="79" builtinId="11" customBuiltin="1"/>
    <cellStyle name="Texto de advertencia 1" xfId="80"/>
    <cellStyle name="Texto explicativo" xfId="81" builtinId="53" customBuiltin="1"/>
    <cellStyle name="Texto explicativo 1" xfId="82"/>
    <cellStyle name="Título" xfId="83" builtinId="15" customBuiltin="1"/>
    <cellStyle name="Título 1" xfId="84" builtinId="16" customBuiltin="1"/>
    <cellStyle name="Título 1 1" xfId="85"/>
    <cellStyle name="Título 2" xfId="86" builtinId="17" customBuiltin="1"/>
    <cellStyle name="Título 2 1" xfId="87"/>
    <cellStyle name="Título 3" xfId="88" builtinId="18" customBuiltin="1"/>
    <cellStyle name="Título 3 1" xfId="89"/>
    <cellStyle name="Título 4" xfId="90"/>
    <cellStyle name="Total" xfId="91" builtinId="25" customBuiltin="1"/>
    <cellStyle name="Total 1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76200</xdr:rowOff>
    </xdr:from>
    <xdr:to>
      <xdr:col>1</xdr:col>
      <xdr:colOff>1168400</xdr:colOff>
      <xdr:row>7</xdr:row>
      <xdr:rowOff>139700</xdr:rowOff>
    </xdr:to>
    <xdr:pic>
      <xdr:nvPicPr>
        <xdr:cNvPr id="109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76200"/>
          <a:ext cx="1936750" cy="2552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5"/>
  <sheetViews>
    <sheetView tabSelected="1" topLeftCell="E1" zoomScale="70" zoomScaleNormal="70" zoomScaleSheetLayoutView="50" workbookViewId="0">
      <selection activeCell="O35" sqref="O35"/>
    </sheetView>
  </sheetViews>
  <sheetFormatPr baseColWidth="10" defaultColWidth="11.42578125" defaultRowHeight="15" x14ac:dyDescent="0.25"/>
  <cols>
    <col min="1" max="1" width="15" style="1" customWidth="1"/>
    <col min="2" max="2" width="20" style="1" customWidth="1"/>
    <col min="3" max="3" width="10.5703125" style="1" customWidth="1"/>
    <col min="4" max="4" width="20.85546875" style="1" customWidth="1"/>
    <col min="5" max="5" width="21.28515625" style="1" customWidth="1"/>
    <col min="6" max="6" width="20.85546875" style="1" customWidth="1"/>
    <col min="7" max="13" width="6" style="1" customWidth="1"/>
    <col min="14" max="14" width="24.140625" style="1" customWidth="1"/>
    <col min="15" max="15" width="19.85546875" style="2" customWidth="1"/>
    <col min="16" max="16" width="29.7109375" style="46" bestFit="1" customWidth="1"/>
    <col min="17" max="17" width="9.42578125" style="1" customWidth="1"/>
    <col min="18" max="18" width="17.140625" style="1" customWidth="1"/>
    <col min="19" max="19" width="25.5703125" style="1" customWidth="1"/>
    <col min="20" max="20" width="20" style="2" customWidth="1"/>
    <col min="21" max="32" width="14.28515625" style="1" customWidth="1"/>
    <col min="33" max="33" width="26.42578125" style="46" bestFit="1" customWidth="1"/>
    <col min="34" max="34" width="12.42578125" style="46" customWidth="1"/>
    <col min="35" max="35" width="16.85546875" style="46" customWidth="1"/>
    <col min="36" max="36" width="22.42578125" style="46" bestFit="1" customWidth="1"/>
    <col min="37" max="37" width="20.28515625" style="46" bestFit="1" customWidth="1"/>
    <col min="38" max="38" width="25.28515625" style="46" bestFit="1" customWidth="1"/>
    <col min="39" max="39" width="12.42578125" style="46" customWidth="1"/>
    <col min="40" max="40" width="17.7109375" style="46" customWidth="1"/>
    <col min="41" max="41" width="22.42578125" style="46" bestFit="1" customWidth="1"/>
    <col min="42" max="42" width="20.28515625" style="46" bestFit="1" customWidth="1"/>
    <col min="43" max="43" width="22.140625" style="46" bestFit="1" customWidth="1"/>
    <col min="44" max="44" width="19.140625" style="46" customWidth="1"/>
    <col min="45" max="47" width="19.42578125" style="46" customWidth="1"/>
    <col min="48" max="48" width="23" style="46" bestFit="1" customWidth="1"/>
    <col min="49" max="51" width="19.42578125" style="46" customWidth="1"/>
    <col min="52" max="52" width="22.28515625" style="46" bestFit="1" customWidth="1"/>
    <col min="53" max="53" width="27.28515625" style="46" bestFit="1" customWidth="1"/>
    <col min="54" max="54" width="28.140625" style="1" customWidth="1"/>
    <col min="55" max="55" width="31.5703125" style="1" customWidth="1"/>
    <col min="56" max="16384" width="11.42578125" style="9"/>
  </cols>
  <sheetData>
    <row r="1" spans="1:55" s="8" customFormat="1" ht="27.75" x14ac:dyDescent="0.25">
      <c r="A1" s="86"/>
      <c r="B1" s="87"/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8"/>
      <c r="BC1" s="103" t="s">
        <v>67</v>
      </c>
    </row>
    <row r="2" spans="1:55" s="8" customFormat="1" ht="27.75" x14ac:dyDescent="0.25">
      <c r="A2" s="88"/>
      <c r="B2" s="89"/>
      <c r="C2" s="80" t="s">
        <v>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2"/>
      <c r="BC2" s="104"/>
    </row>
    <row r="3" spans="1:55" s="8" customFormat="1" ht="27.75" x14ac:dyDescent="0.25">
      <c r="A3" s="88"/>
      <c r="B3" s="89"/>
      <c r="C3" s="80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2"/>
      <c r="BC3" s="104"/>
    </row>
    <row r="4" spans="1:55" s="8" customFormat="1" ht="27.75" x14ac:dyDescent="0.25">
      <c r="A4" s="88"/>
      <c r="B4" s="89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2"/>
      <c r="BC4" s="104"/>
    </row>
    <row r="5" spans="1:55" s="8" customFormat="1" ht="27.75" x14ac:dyDescent="0.25">
      <c r="A5" s="88"/>
      <c r="B5" s="89"/>
      <c r="C5" s="80" t="s">
        <v>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2"/>
      <c r="BC5" s="104"/>
    </row>
    <row r="6" spans="1:55" s="8" customFormat="1" ht="27.75" x14ac:dyDescent="0.25">
      <c r="A6" s="88"/>
      <c r="B6" s="89"/>
      <c r="C6" s="80" t="s">
        <v>20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2"/>
      <c r="BC6" s="104"/>
    </row>
    <row r="7" spans="1:55" s="8" customFormat="1" ht="27.75" x14ac:dyDescent="0.25">
      <c r="A7" s="88"/>
      <c r="B7" s="89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2"/>
      <c r="BC7" s="104"/>
    </row>
    <row r="8" spans="1:55" s="8" customFormat="1" ht="16.5" thickBot="1" x14ac:dyDescent="0.3">
      <c r="A8" s="90"/>
      <c r="B8" s="91"/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5"/>
      <c r="BC8" s="105"/>
    </row>
    <row r="9" spans="1:55" s="10" customFormat="1" ht="27" customHeight="1" x14ac:dyDescent="0.25">
      <c r="A9" s="97" t="s">
        <v>62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9"/>
    </row>
    <row r="10" spans="1:55" ht="27" customHeight="1" x14ac:dyDescent="0.25">
      <c r="A10" s="71" t="s">
        <v>142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3"/>
    </row>
    <row r="11" spans="1:55" ht="27" customHeight="1" x14ac:dyDescent="0.25">
      <c r="A11" s="71" t="s">
        <v>92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3"/>
    </row>
    <row r="12" spans="1:55" s="8" customFormat="1" ht="15.75" x14ac:dyDescent="0.2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2"/>
    </row>
    <row r="13" spans="1:55" ht="90" customHeight="1" x14ac:dyDescent="0.25">
      <c r="A13" s="92" t="s">
        <v>24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 t="s">
        <v>25</v>
      </c>
      <c r="R13" s="93"/>
      <c r="S13" s="93"/>
      <c r="T13" s="93"/>
      <c r="U13" s="94" t="s">
        <v>63</v>
      </c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6"/>
      <c r="AG13" s="78" t="s">
        <v>23</v>
      </c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4" t="s">
        <v>11</v>
      </c>
      <c r="BC13" s="70" t="s">
        <v>12</v>
      </c>
    </row>
    <row r="14" spans="1:55" s="10" customFormat="1" ht="88.5" customHeight="1" x14ac:dyDescent="0.25">
      <c r="A14" s="36" t="s">
        <v>4</v>
      </c>
      <c r="B14" s="29" t="s">
        <v>5</v>
      </c>
      <c r="C14" s="30" t="s">
        <v>6</v>
      </c>
      <c r="D14" s="30" t="s">
        <v>7</v>
      </c>
      <c r="E14" s="31" t="s">
        <v>8</v>
      </c>
      <c r="F14" s="31" t="s">
        <v>9</v>
      </c>
      <c r="G14" s="79" t="s">
        <v>27</v>
      </c>
      <c r="H14" s="79"/>
      <c r="I14" s="79"/>
      <c r="J14" s="79"/>
      <c r="K14" s="79"/>
      <c r="L14" s="79"/>
      <c r="M14" s="79"/>
      <c r="N14" s="32" t="s">
        <v>26</v>
      </c>
      <c r="O14" s="32" t="s">
        <v>143</v>
      </c>
      <c r="P14" s="42" t="s">
        <v>46</v>
      </c>
      <c r="Q14" s="33" t="s">
        <v>10</v>
      </c>
      <c r="R14" s="33" t="s">
        <v>13</v>
      </c>
      <c r="S14" s="34" t="s">
        <v>22</v>
      </c>
      <c r="T14" s="34" t="s">
        <v>21</v>
      </c>
      <c r="U14" s="32" t="s">
        <v>68</v>
      </c>
      <c r="V14" s="32" t="s">
        <v>69</v>
      </c>
      <c r="W14" s="32" t="s">
        <v>70</v>
      </c>
      <c r="X14" s="32" t="s">
        <v>71</v>
      </c>
      <c r="Y14" s="32" t="s">
        <v>72</v>
      </c>
      <c r="Z14" s="32" t="s">
        <v>73</v>
      </c>
      <c r="AA14" s="32" t="s">
        <v>74</v>
      </c>
      <c r="AB14" s="32" t="s">
        <v>75</v>
      </c>
      <c r="AC14" s="32" t="s">
        <v>76</v>
      </c>
      <c r="AD14" s="32" t="s">
        <v>77</v>
      </c>
      <c r="AE14" s="32" t="s">
        <v>78</v>
      </c>
      <c r="AF14" s="32" t="s">
        <v>79</v>
      </c>
      <c r="AG14" s="48" t="s">
        <v>19</v>
      </c>
      <c r="AH14" s="49" t="s">
        <v>14</v>
      </c>
      <c r="AI14" s="49" t="s">
        <v>15</v>
      </c>
      <c r="AJ14" s="49" t="s">
        <v>16</v>
      </c>
      <c r="AK14" s="49" t="s">
        <v>17</v>
      </c>
      <c r="AL14" s="50" t="s">
        <v>64</v>
      </c>
      <c r="AM14" s="51" t="s">
        <v>14</v>
      </c>
      <c r="AN14" s="51" t="s">
        <v>15</v>
      </c>
      <c r="AO14" s="51" t="s">
        <v>16</v>
      </c>
      <c r="AP14" s="51" t="s">
        <v>17</v>
      </c>
      <c r="AQ14" s="52" t="s">
        <v>65</v>
      </c>
      <c r="AR14" s="53" t="s">
        <v>14</v>
      </c>
      <c r="AS14" s="53" t="s">
        <v>15</v>
      </c>
      <c r="AT14" s="53" t="s">
        <v>16</v>
      </c>
      <c r="AU14" s="53" t="s">
        <v>17</v>
      </c>
      <c r="AV14" s="54" t="s">
        <v>66</v>
      </c>
      <c r="AW14" s="55" t="s">
        <v>14</v>
      </c>
      <c r="AX14" s="55" t="s">
        <v>15</v>
      </c>
      <c r="AY14" s="55" t="s">
        <v>16</v>
      </c>
      <c r="AZ14" s="55" t="s">
        <v>17</v>
      </c>
      <c r="BA14" s="56" t="s">
        <v>18</v>
      </c>
      <c r="BB14" s="74"/>
      <c r="BC14" s="70"/>
    </row>
    <row r="15" spans="1:55" s="10" customFormat="1" ht="28.5" customHeight="1" x14ac:dyDescent="0.25">
      <c r="A15" s="37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35">
        <v>11</v>
      </c>
      <c r="L15" s="35">
        <v>12</v>
      </c>
      <c r="M15" s="35">
        <v>13</v>
      </c>
      <c r="N15" s="35">
        <v>14</v>
      </c>
      <c r="O15" s="166"/>
      <c r="P15" s="35">
        <v>15</v>
      </c>
      <c r="Q15" s="35">
        <v>16</v>
      </c>
      <c r="R15" s="35">
        <v>17</v>
      </c>
      <c r="S15" s="35">
        <v>18</v>
      </c>
      <c r="T15" s="35">
        <v>19</v>
      </c>
      <c r="U15" s="35">
        <v>20</v>
      </c>
      <c r="V15" s="35">
        <v>21</v>
      </c>
      <c r="W15" s="35">
        <v>22</v>
      </c>
      <c r="X15" s="35">
        <v>23</v>
      </c>
      <c r="Y15" s="35">
        <v>24</v>
      </c>
      <c r="Z15" s="35">
        <v>25</v>
      </c>
      <c r="AA15" s="35">
        <v>26</v>
      </c>
      <c r="AB15" s="35">
        <v>27</v>
      </c>
      <c r="AC15" s="35">
        <v>28</v>
      </c>
      <c r="AD15" s="35">
        <v>29</v>
      </c>
      <c r="AE15" s="35">
        <v>30</v>
      </c>
      <c r="AF15" s="35">
        <v>31</v>
      </c>
      <c r="AG15" s="35">
        <v>32</v>
      </c>
      <c r="AH15" s="35">
        <v>33</v>
      </c>
      <c r="AI15" s="35">
        <v>34</v>
      </c>
      <c r="AJ15" s="35">
        <v>35</v>
      </c>
      <c r="AK15" s="35">
        <v>36</v>
      </c>
      <c r="AL15" s="35">
        <v>37</v>
      </c>
      <c r="AM15" s="35">
        <v>38</v>
      </c>
      <c r="AN15" s="35">
        <v>39</v>
      </c>
      <c r="AO15" s="35">
        <v>40</v>
      </c>
      <c r="AP15" s="35">
        <v>41</v>
      </c>
      <c r="AQ15" s="35">
        <v>42</v>
      </c>
      <c r="AR15" s="35">
        <v>43</v>
      </c>
      <c r="AS15" s="35">
        <v>44</v>
      </c>
      <c r="AT15" s="35">
        <v>45</v>
      </c>
      <c r="AU15" s="35">
        <v>46</v>
      </c>
      <c r="AV15" s="35">
        <v>47</v>
      </c>
      <c r="AW15" s="35">
        <v>48</v>
      </c>
      <c r="AX15" s="35">
        <v>49</v>
      </c>
      <c r="AY15" s="35">
        <v>50</v>
      </c>
      <c r="AZ15" s="35">
        <v>51</v>
      </c>
      <c r="BA15" s="35">
        <v>52</v>
      </c>
      <c r="BB15" s="35">
        <v>53</v>
      </c>
      <c r="BC15" s="35">
        <v>54</v>
      </c>
    </row>
    <row r="16" spans="1:55" ht="93" customHeight="1" x14ac:dyDescent="0.25">
      <c r="A16" s="109" t="s">
        <v>93</v>
      </c>
      <c r="B16" s="75" t="s">
        <v>136</v>
      </c>
      <c r="C16" s="6"/>
      <c r="D16" s="75" t="s">
        <v>97</v>
      </c>
      <c r="E16" s="111">
        <v>2012170010001</v>
      </c>
      <c r="F16" s="75" t="s">
        <v>94</v>
      </c>
      <c r="G16" s="6">
        <v>26</v>
      </c>
      <c r="H16" s="6">
        <v>3</v>
      </c>
      <c r="I16" s="6">
        <v>55</v>
      </c>
      <c r="J16" s="6">
        <v>33</v>
      </c>
      <c r="K16" s="6">
        <v>11</v>
      </c>
      <c r="L16" s="6">
        <v>1</v>
      </c>
      <c r="M16" s="6">
        <v>2</v>
      </c>
      <c r="N16" s="6" t="s">
        <v>109</v>
      </c>
      <c r="O16" s="169"/>
      <c r="P16" s="41">
        <v>231000000</v>
      </c>
      <c r="Q16" s="6"/>
      <c r="R16" s="75" t="s">
        <v>98</v>
      </c>
      <c r="S16" s="75">
        <v>3468</v>
      </c>
      <c r="T16" s="75">
        <v>3000</v>
      </c>
      <c r="U16" s="6" t="s">
        <v>137</v>
      </c>
      <c r="V16" s="6" t="s">
        <v>138</v>
      </c>
      <c r="W16" s="6" t="s">
        <v>138</v>
      </c>
      <c r="X16" s="6" t="s">
        <v>138</v>
      </c>
      <c r="Y16" s="6" t="s">
        <v>138</v>
      </c>
      <c r="Z16" s="6"/>
      <c r="AA16" s="6"/>
      <c r="AB16" s="6"/>
      <c r="AC16" s="6"/>
      <c r="AD16" s="6"/>
      <c r="AE16" s="6"/>
      <c r="AF16" s="6"/>
      <c r="AG16" s="57">
        <v>92400000</v>
      </c>
      <c r="AH16" s="41"/>
      <c r="AI16" s="41"/>
      <c r="AJ16" s="41"/>
      <c r="AK16" s="41">
        <v>138600000</v>
      </c>
      <c r="AL16" s="58">
        <f>+SUM(AH16:AK16)</f>
        <v>138600000</v>
      </c>
      <c r="AM16" s="41"/>
      <c r="AN16" s="41"/>
      <c r="AO16" s="41"/>
      <c r="AP16" s="41"/>
      <c r="AQ16" s="59">
        <f>+SUM(AM16:AP16)</f>
        <v>0</v>
      </c>
      <c r="AR16" s="41"/>
      <c r="AS16" s="41"/>
      <c r="AT16" s="41"/>
      <c r="AU16" s="41"/>
      <c r="AV16" s="60">
        <f>+SUM(AR16:AU16)</f>
        <v>0</v>
      </c>
      <c r="AW16" s="41">
        <f>+AH16+AM16+AR16</f>
        <v>0</v>
      </c>
      <c r="AX16" s="41">
        <f t="shared" ref="AX16:AY16" si="0">+AI16+AN16+AS16</f>
        <v>0</v>
      </c>
      <c r="AY16" s="41">
        <f t="shared" si="0"/>
        <v>0</v>
      </c>
      <c r="AZ16" s="41">
        <f>+AK16+AP16+AU16+AG16</f>
        <v>231000000</v>
      </c>
      <c r="BA16" s="61">
        <f>+AV16+AQ16+AL16+AG16</f>
        <v>231000000</v>
      </c>
      <c r="BB16" s="6" t="s">
        <v>141</v>
      </c>
      <c r="BC16" s="12"/>
    </row>
    <row r="17" spans="1:55" ht="93" customHeight="1" x14ac:dyDescent="0.25">
      <c r="A17" s="114"/>
      <c r="B17" s="76"/>
      <c r="C17" s="6"/>
      <c r="D17" s="76"/>
      <c r="E17" s="112"/>
      <c r="F17" s="76"/>
      <c r="G17" s="6">
        <v>26</v>
      </c>
      <c r="H17" s="6">
        <v>3</v>
      </c>
      <c r="I17" s="6">
        <v>55</v>
      </c>
      <c r="J17" s="6">
        <v>33</v>
      </c>
      <c r="K17" s="6">
        <v>11</v>
      </c>
      <c r="L17" s="6">
        <v>1</v>
      </c>
      <c r="M17" s="6">
        <v>4</v>
      </c>
      <c r="N17" s="6" t="s">
        <v>110</v>
      </c>
      <c r="O17" s="169"/>
      <c r="P17" s="41">
        <v>18000000</v>
      </c>
      <c r="Q17" s="6"/>
      <c r="R17" s="76"/>
      <c r="S17" s="76"/>
      <c r="T17" s="76"/>
      <c r="U17" s="6" t="s">
        <v>137</v>
      </c>
      <c r="V17" s="6" t="s">
        <v>138</v>
      </c>
      <c r="W17" s="6" t="s">
        <v>138</v>
      </c>
      <c r="X17" s="6" t="s">
        <v>138</v>
      </c>
      <c r="Y17" s="6" t="s">
        <v>138</v>
      </c>
      <c r="Z17" s="6"/>
      <c r="AA17" s="6"/>
      <c r="AB17" s="6"/>
      <c r="AC17" s="6"/>
      <c r="AD17" s="6"/>
      <c r="AE17" s="6"/>
      <c r="AF17" s="6"/>
      <c r="AG17" s="57">
        <v>7200000</v>
      </c>
      <c r="AH17" s="41"/>
      <c r="AI17" s="41"/>
      <c r="AJ17" s="41"/>
      <c r="AK17" s="41">
        <v>10800000</v>
      </c>
      <c r="AL17" s="58">
        <f t="shared" ref="AL17:AL29" si="1">+SUM(AH17:AK17)</f>
        <v>10800000</v>
      </c>
      <c r="AM17" s="41"/>
      <c r="AN17" s="41"/>
      <c r="AO17" s="41"/>
      <c r="AP17" s="41"/>
      <c r="AQ17" s="59">
        <f t="shared" ref="AQ17:AQ29" si="2">+SUM(AM17:AP17)</f>
        <v>0</v>
      </c>
      <c r="AR17" s="41"/>
      <c r="AS17" s="41"/>
      <c r="AT17" s="41"/>
      <c r="AU17" s="41"/>
      <c r="AV17" s="60">
        <f t="shared" ref="AV17:AV29" si="3">+SUM(AR17:AU17)</f>
        <v>0</v>
      </c>
      <c r="AW17" s="41">
        <f t="shared" ref="AW17:AW44" si="4">+AH17+AM17+AR17</f>
        <v>0</v>
      </c>
      <c r="AX17" s="41">
        <f t="shared" ref="AX17:AX44" si="5">+AI17+AN17+AS17</f>
        <v>0</v>
      </c>
      <c r="AY17" s="41">
        <f t="shared" ref="AY17:AY34" si="6">+AJ17+AO17+AT17</f>
        <v>0</v>
      </c>
      <c r="AZ17" s="41">
        <f t="shared" ref="AZ17:AZ34" si="7">+AK17+AP17+AU17+AG17</f>
        <v>18000000</v>
      </c>
      <c r="BA17" s="61">
        <f t="shared" ref="BA17:BA48" si="8">+AV17+AQ17+AL17+AG17</f>
        <v>18000000</v>
      </c>
      <c r="BB17" s="6" t="s">
        <v>141</v>
      </c>
      <c r="BC17" s="12"/>
    </row>
    <row r="18" spans="1:55" ht="93" customHeight="1" x14ac:dyDescent="0.25">
      <c r="A18" s="114"/>
      <c r="B18" s="76"/>
      <c r="C18" s="6"/>
      <c r="D18" s="76"/>
      <c r="E18" s="112"/>
      <c r="F18" s="76"/>
      <c r="G18" s="6">
        <v>26</v>
      </c>
      <c r="H18" s="6">
        <v>3</v>
      </c>
      <c r="I18" s="6">
        <v>55</v>
      </c>
      <c r="J18" s="6">
        <v>33</v>
      </c>
      <c r="K18" s="6">
        <v>11</v>
      </c>
      <c r="L18" s="6">
        <v>1</v>
      </c>
      <c r="M18" s="6">
        <v>2</v>
      </c>
      <c r="N18" s="6" t="s">
        <v>111</v>
      </c>
      <c r="O18" s="169"/>
      <c r="P18" s="41">
        <v>231000000</v>
      </c>
      <c r="Q18" s="6"/>
      <c r="R18" s="76"/>
      <c r="S18" s="76"/>
      <c r="T18" s="76"/>
      <c r="U18" s="6" t="s">
        <v>137</v>
      </c>
      <c r="V18" s="6" t="s">
        <v>138</v>
      </c>
      <c r="W18" s="6" t="s">
        <v>138</v>
      </c>
      <c r="X18" s="6" t="s">
        <v>138</v>
      </c>
      <c r="Y18" s="6" t="s">
        <v>138</v>
      </c>
      <c r="Z18" s="6"/>
      <c r="AA18" s="6"/>
      <c r="AB18" s="6"/>
      <c r="AC18" s="6"/>
      <c r="AD18" s="6"/>
      <c r="AE18" s="6"/>
      <c r="AF18" s="6"/>
      <c r="AG18" s="57">
        <v>92400000</v>
      </c>
      <c r="AH18" s="41"/>
      <c r="AI18" s="41"/>
      <c r="AJ18" s="41"/>
      <c r="AK18" s="41">
        <v>138600000</v>
      </c>
      <c r="AL18" s="58">
        <f t="shared" si="1"/>
        <v>138600000</v>
      </c>
      <c r="AM18" s="41"/>
      <c r="AN18" s="41"/>
      <c r="AO18" s="41"/>
      <c r="AP18" s="41"/>
      <c r="AQ18" s="59">
        <f t="shared" si="2"/>
        <v>0</v>
      </c>
      <c r="AR18" s="41"/>
      <c r="AS18" s="41"/>
      <c r="AT18" s="41"/>
      <c r="AU18" s="41"/>
      <c r="AV18" s="60">
        <f t="shared" si="3"/>
        <v>0</v>
      </c>
      <c r="AW18" s="41">
        <f t="shared" si="4"/>
        <v>0</v>
      </c>
      <c r="AX18" s="41">
        <f t="shared" si="5"/>
        <v>0</v>
      </c>
      <c r="AY18" s="41">
        <f t="shared" si="6"/>
        <v>0</v>
      </c>
      <c r="AZ18" s="41">
        <f t="shared" si="7"/>
        <v>231000000</v>
      </c>
      <c r="BA18" s="61">
        <f t="shared" si="8"/>
        <v>231000000</v>
      </c>
      <c r="BB18" s="6" t="s">
        <v>141</v>
      </c>
      <c r="BC18" s="12"/>
    </row>
    <row r="19" spans="1:55" ht="93" customHeight="1" x14ac:dyDescent="0.25">
      <c r="A19" s="114"/>
      <c r="B19" s="76"/>
      <c r="C19" s="6"/>
      <c r="D19" s="76"/>
      <c r="E19" s="112"/>
      <c r="F19" s="76"/>
      <c r="G19" s="6">
        <v>26</v>
      </c>
      <c r="H19" s="6">
        <v>3</v>
      </c>
      <c r="I19" s="6">
        <v>55</v>
      </c>
      <c r="J19" s="6">
        <v>33</v>
      </c>
      <c r="K19" s="6">
        <v>11</v>
      </c>
      <c r="L19" s="6">
        <v>1</v>
      </c>
      <c r="M19" s="6">
        <v>4</v>
      </c>
      <c r="N19" s="6" t="s">
        <v>112</v>
      </c>
      <c r="O19" s="169"/>
      <c r="P19" s="41">
        <v>18000000</v>
      </c>
      <c r="Q19" s="6"/>
      <c r="R19" s="76"/>
      <c r="S19" s="76"/>
      <c r="T19" s="76"/>
      <c r="U19" s="6" t="s">
        <v>137</v>
      </c>
      <c r="V19" s="6" t="s">
        <v>138</v>
      </c>
      <c r="W19" s="6" t="s">
        <v>138</v>
      </c>
      <c r="X19" s="6" t="s">
        <v>138</v>
      </c>
      <c r="Y19" s="6" t="s">
        <v>138</v>
      </c>
      <c r="Z19" s="6"/>
      <c r="AA19" s="6"/>
      <c r="AB19" s="6"/>
      <c r="AC19" s="6"/>
      <c r="AD19" s="6"/>
      <c r="AE19" s="6"/>
      <c r="AF19" s="6"/>
      <c r="AG19" s="57">
        <v>7200000</v>
      </c>
      <c r="AH19" s="41"/>
      <c r="AI19" s="41"/>
      <c r="AJ19" s="41"/>
      <c r="AK19" s="41">
        <v>10800000</v>
      </c>
      <c r="AL19" s="58">
        <f t="shared" si="1"/>
        <v>10800000</v>
      </c>
      <c r="AM19" s="41"/>
      <c r="AN19" s="41"/>
      <c r="AO19" s="41"/>
      <c r="AP19" s="41"/>
      <c r="AQ19" s="59">
        <f t="shared" si="2"/>
        <v>0</v>
      </c>
      <c r="AR19" s="41"/>
      <c r="AS19" s="41"/>
      <c r="AT19" s="41"/>
      <c r="AU19" s="41"/>
      <c r="AV19" s="60">
        <f t="shared" si="3"/>
        <v>0</v>
      </c>
      <c r="AW19" s="41">
        <f t="shared" si="4"/>
        <v>0</v>
      </c>
      <c r="AX19" s="41">
        <f t="shared" si="5"/>
        <v>0</v>
      </c>
      <c r="AY19" s="41">
        <f t="shared" si="6"/>
        <v>0</v>
      </c>
      <c r="AZ19" s="41">
        <f t="shared" si="7"/>
        <v>18000000</v>
      </c>
      <c r="BA19" s="61">
        <f t="shared" si="8"/>
        <v>18000000</v>
      </c>
      <c r="BB19" s="6" t="s">
        <v>141</v>
      </c>
      <c r="BC19" s="12"/>
    </row>
    <row r="20" spans="1:55" ht="93" customHeight="1" x14ac:dyDescent="0.25">
      <c r="A20" s="114"/>
      <c r="B20" s="76"/>
      <c r="C20" s="6"/>
      <c r="D20" s="76"/>
      <c r="E20" s="112"/>
      <c r="F20" s="76"/>
      <c r="G20" s="6">
        <v>26</v>
      </c>
      <c r="H20" s="6">
        <v>3</v>
      </c>
      <c r="I20" s="6">
        <v>55</v>
      </c>
      <c r="J20" s="6">
        <v>33</v>
      </c>
      <c r="K20" s="6">
        <v>11</v>
      </c>
      <c r="L20" s="6">
        <v>1</v>
      </c>
      <c r="M20" s="6">
        <v>2</v>
      </c>
      <c r="N20" s="6" t="s">
        <v>113</v>
      </c>
      <c r="O20" s="169"/>
      <c r="P20" s="41">
        <v>370000000</v>
      </c>
      <c r="Q20" s="6"/>
      <c r="R20" s="76"/>
      <c r="S20" s="76"/>
      <c r="T20" s="76"/>
      <c r="U20" s="6" t="s">
        <v>137</v>
      </c>
      <c r="V20" s="6" t="s">
        <v>138</v>
      </c>
      <c r="W20" s="6" t="s">
        <v>138</v>
      </c>
      <c r="X20" s="6" t="s">
        <v>138</v>
      </c>
      <c r="Y20" s="6" t="s">
        <v>138</v>
      </c>
      <c r="Z20" s="6" t="s">
        <v>138</v>
      </c>
      <c r="AA20" s="6" t="s">
        <v>138</v>
      </c>
      <c r="AB20" s="6"/>
      <c r="AC20" s="6"/>
      <c r="AD20" s="6"/>
      <c r="AE20" s="6"/>
      <c r="AF20" s="6"/>
      <c r="AG20" s="57">
        <v>105714285.71428572</v>
      </c>
      <c r="AH20" s="41"/>
      <c r="AI20" s="41"/>
      <c r="AJ20" s="41"/>
      <c r="AK20" s="41">
        <v>158571428.57142857</v>
      </c>
      <c r="AL20" s="58">
        <f t="shared" si="1"/>
        <v>158571428.57142857</v>
      </c>
      <c r="AM20" s="41"/>
      <c r="AN20" s="41"/>
      <c r="AO20" s="41"/>
      <c r="AP20" s="41">
        <v>105714285.71428572</v>
      </c>
      <c r="AQ20" s="59">
        <f t="shared" si="2"/>
        <v>105714285.71428572</v>
      </c>
      <c r="AR20" s="41"/>
      <c r="AS20" s="41"/>
      <c r="AT20" s="41"/>
      <c r="AU20" s="41"/>
      <c r="AV20" s="60">
        <f t="shared" si="3"/>
        <v>0</v>
      </c>
      <c r="AW20" s="41">
        <f t="shared" si="4"/>
        <v>0</v>
      </c>
      <c r="AX20" s="41">
        <f t="shared" si="5"/>
        <v>0</v>
      </c>
      <c r="AY20" s="41">
        <f t="shared" si="6"/>
        <v>0</v>
      </c>
      <c r="AZ20" s="41">
        <f t="shared" si="7"/>
        <v>370000000</v>
      </c>
      <c r="BA20" s="61">
        <f t="shared" si="8"/>
        <v>370000000</v>
      </c>
      <c r="BB20" s="6" t="s">
        <v>141</v>
      </c>
      <c r="BC20" s="12"/>
    </row>
    <row r="21" spans="1:55" ht="93" customHeight="1" x14ac:dyDescent="0.25">
      <c r="A21" s="114"/>
      <c r="B21" s="76"/>
      <c r="C21" s="6"/>
      <c r="D21" s="76"/>
      <c r="E21" s="112"/>
      <c r="F21" s="76"/>
      <c r="G21" s="6">
        <v>26</v>
      </c>
      <c r="H21" s="6">
        <v>3</v>
      </c>
      <c r="I21" s="6">
        <v>55</v>
      </c>
      <c r="J21" s="6">
        <v>33</v>
      </c>
      <c r="K21" s="6">
        <v>11</v>
      </c>
      <c r="L21" s="6">
        <v>1</v>
      </c>
      <c r="M21" s="6">
        <v>4</v>
      </c>
      <c r="N21" s="6" t="s">
        <v>114</v>
      </c>
      <c r="O21" s="169"/>
      <c r="P21" s="41">
        <v>30000000</v>
      </c>
      <c r="Q21" s="6"/>
      <c r="R21" s="76"/>
      <c r="S21" s="76"/>
      <c r="T21" s="76"/>
      <c r="U21" s="6" t="s">
        <v>137</v>
      </c>
      <c r="V21" s="6" t="s">
        <v>138</v>
      </c>
      <c r="W21" s="6" t="s">
        <v>138</v>
      </c>
      <c r="X21" s="6" t="s">
        <v>138</v>
      </c>
      <c r="Y21" s="6" t="s">
        <v>138</v>
      </c>
      <c r="Z21" s="6" t="s">
        <v>138</v>
      </c>
      <c r="AA21" s="6" t="s">
        <v>138</v>
      </c>
      <c r="AB21" s="6"/>
      <c r="AC21" s="6"/>
      <c r="AD21" s="6"/>
      <c r="AE21" s="6"/>
      <c r="AF21" s="6"/>
      <c r="AG21" s="57">
        <v>8571428.5714285709</v>
      </c>
      <c r="AH21" s="41"/>
      <c r="AI21" s="41"/>
      <c r="AJ21" s="41"/>
      <c r="AK21" s="41">
        <v>12857142.857142856</v>
      </c>
      <c r="AL21" s="58">
        <f t="shared" si="1"/>
        <v>12857142.857142856</v>
      </c>
      <c r="AM21" s="41"/>
      <c r="AN21" s="41"/>
      <c r="AO21" s="41"/>
      <c r="AP21" s="41">
        <v>8571428.5714285709</v>
      </c>
      <c r="AQ21" s="59">
        <f t="shared" si="2"/>
        <v>8571428.5714285709</v>
      </c>
      <c r="AR21" s="41"/>
      <c r="AS21" s="41"/>
      <c r="AT21" s="41"/>
      <c r="AU21" s="41"/>
      <c r="AV21" s="60">
        <f t="shared" si="3"/>
        <v>0</v>
      </c>
      <c r="AW21" s="41">
        <f t="shared" si="4"/>
        <v>0</v>
      </c>
      <c r="AX21" s="41">
        <f t="shared" si="5"/>
        <v>0</v>
      </c>
      <c r="AY21" s="41">
        <f t="shared" si="6"/>
        <v>0</v>
      </c>
      <c r="AZ21" s="41">
        <f t="shared" si="7"/>
        <v>29999999.999999996</v>
      </c>
      <c r="BA21" s="61">
        <f t="shared" si="8"/>
        <v>29999999.999999996</v>
      </c>
      <c r="BB21" s="6" t="s">
        <v>141</v>
      </c>
      <c r="BC21" s="12"/>
    </row>
    <row r="22" spans="1:55" ht="93" customHeight="1" x14ac:dyDescent="0.25">
      <c r="A22" s="114"/>
      <c r="B22" s="76"/>
      <c r="C22" s="6"/>
      <c r="D22" s="76"/>
      <c r="E22" s="112"/>
      <c r="F22" s="76"/>
      <c r="G22" s="6">
        <v>26</v>
      </c>
      <c r="H22" s="6">
        <v>3</v>
      </c>
      <c r="I22" s="6">
        <v>55</v>
      </c>
      <c r="J22" s="6">
        <v>33</v>
      </c>
      <c r="K22" s="6">
        <v>11</v>
      </c>
      <c r="L22" s="6">
        <v>1</v>
      </c>
      <c r="M22" s="6">
        <v>2</v>
      </c>
      <c r="N22" s="6" t="s">
        <v>115</v>
      </c>
      <c r="O22" s="169"/>
      <c r="P22" s="41">
        <v>320000000</v>
      </c>
      <c r="Q22" s="6"/>
      <c r="R22" s="76"/>
      <c r="S22" s="76"/>
      <c r="T22" s="76"/>
      <c r="U22" s="6" t="s">
        <v>137</v>
      </c>
      <c r="V22" s="6" t="s">
        <v>138</v>
      </c>
      <c r="W22" s="6" t="s">
        <v>138</v>
      </c>
      <c r="X22" s="6" t="s">
        <v>138</v>
      </c>
      <c r="Y22" s="6" t="s">
        <v>138</v>
      </c>
      <c r="Z22" s="6"/>
      <c r="AA22" s="6"/>
      <c r="AB22" s="6"/>
      <c r="AC22" s="6"/>
      <c r="AD22" s="6"/>
      <c r="AE22" s="6"/>
      <c r="AF22" s="6"/>
      <c r="AG22" s="57">
        <v>128000000</v>
      </c>
      <c r="AH22" s="41"/>
      <c r="AI22" s="41"/>
      <c r="AJ22" s="41"/>
      <c r="AK22" s="41">
        <v>192000000</v>
      </c>
      <c r="AL22" s="58">
        <f t="shared" si="1"/>
        <v>192000000</v>
      </c>
      <c r="AM22" s="41"/>
      <c r="AN22" s="41"/>
      <c r="AO22" s="41"/>
      <c r="AP22" s="41"/>
      <c r="AQ22" s="59">
        <f t="shared" si="2"/>
        <v>0</v>
      </c>
      <c r="AR22" s="41"/>
      <c r="AS22" s="41"/>
      <c r="AT22" s="41"/>
      <c r="AU22" s="41"/>
      <c r="AV22" s="60">
        <f t="shared" si="3"/>
        <v>0</v>
      </c>
      <c r="AW22" s="41">
        <f t="shared" si="4"/>
        <v>0</v>
      </c>
      <c r="AX22" s="41">
        <f t="shared" si="5"/>
        <v>0</v>
      </c>
      <c r="AY22" s="41">
        <f t="shared" si="6"/>
        <v>0</v>
      </c>
      <c r="AZ22" s="41">
        <f t="shared" si="7"/>
        <v>320000000</v>
      </c>
      <c r="BA22" s="61">
        <f t="shared" si="8"/>
        <v>320000000</v>
      </c>
      <c r="BB22" s="6" t="s">
        <v>141</v>
      </c>
      <c r="BC22" s="12"/>
    </row>
    <row r="23" spans="1:55" ht="93" customHeight="1" x14ac:dyDescent="0.25">
      <c r="A23" s="114"/>
      <c r="B23" s="76"/>
      <c r="C23" s="6"/>
      <c r="D23" s="76"/>
      <c r="E23" s="112"/>
      <c r="F23" s="76"/>
      <c r="G23" s="6">
        <v>26</v>
      </c>
      <c r="H23" s="6">
        <v>3</v>
      </c>
      <c r="I23" s="6">
        <v>55</v>
      </c>
      <c r="J23" s="6">
        <v>33</v>
      </c>
      <c r="K23" s="6">
        <v>11</v>
      </c>
      <c r="L23" s="6">
        <v>1</v>
      </c>
      <c r="M23" s="6">
        <v>4</v>
      </c>
      <c r="N23" s="6" t="s">
        <v>116</v>
      </c>
      <c r="O23" s="169"/>
      <c r="P23" s="41">
        <v>25000000</v>
      </c>
      <c r="Q23" s="6"/>
      <c r="R23" s="76"/>
      <c r="S23" s="76"/>
      <c r="T23" s="76"/>
      <c r="U23" s="6" t="s">
        <v>137</v>
      </c>
      <c r="V23" s="6" t="s">
        <v>138</v>
      </c>
      <c r="W23" s="6" t="s">
        <v>138</v>
      </c>
      <c r="X23" s="6" t="s">
        <v>138</v>
      </c>
      <c r="Y23" s="6" t="s">
        <v>138</v>
      </c>
      <c r="Z23" s="6"/>
      <c r="AA23" s="6"/>
      <c r="AB23" s="6"/>
      <c r="AC23" s="6"/>
      <c r="AD23" s="6"/>
      <c r="AE23" s="6"/>
      <c r="AF23" s="6"/>
      <c r="AG23" s="57">
        <v>10000000</v>
      </c>
      <c r="AH23" s="41"/>
      <c r="AI23" s="41"/>
      <c r="AJ23" s="41"/>
      <c r="AK23" s="41">
        <v>15000000</v>
      </c>
      <c r="AL23" s="58">
        <f t="shared" si="1"/>
        <v>15000000</v>
      </c>
      <c r="AM23" s="41"/>
      <c r="AN23" s="41"/>
      <c r="AO23" s="41"/>
      <c r="AP23" s="41"/>
      <c r="AQ23" s="59">
        <f t="shared" si="2"/>
        <v>0</v>
      </c>
      <c r="AR23" s="41"/>
      <c r="AS23" s="41"/>
      <c r="AT23" s="41"/>
      <c r="AU23" s="41"/>
      <c r="AV23" s="60">
        <f t="shared" si="3"/>
        <v>0</v>
      </c>
      <c r="AW23" s="41">
        <f t="shared" si="4"/>
        <v>0</v>
      </c>
      <c r="AX23" s="41">
        <f t="shared" si="5"/>
        <v>0</v>
      </c>
      <c r="AY23" s="41">
        <f t="shared" si="6"/>
        <v>0</v>
      </c>
      <c r="AZ23" s="41">
        <f t="shared" si="7"/>
        <v>25000000</v>
      </c>
      <c r="BA23" s="61">
        <f t="shared" si="8"/>
        <v>25000000</v>
      </c>
      <c r="BB23" s="6" t="s">
        <v>141</v>
      </c>
      <c r="BC23" s="12"/>
    </row>
    <row r="24" spans="1:55" ht="93" customHeight="1" x14ac:dyDescent="0.25">
      <c r="A24" s="114"/>
      <c r="B24" s="76"/>
      <c r="C24" s="6"/>
      <c r="D24" s="76"/>
      <c r="E24" s="112"/>
      <c r="F24" s="76"/>
      <c r="G24" s="6">
        <v>26</v>
      </c>
      <c r="H24" s="6">
        <v>3</v>
      </c>
      <c r="I24" s="6">
        <v>55</v>
      </c>
      <c r="J24" s="6">
        <v>33</v>
      </c>
      <c r="K24" s="6">
        <v>11</v>
      </c>
      <c r="L24" s="6">
        <v>1</v>
      </c>
      <c r="M24" s="6">
        <v>2</v>
      </c>
      <c r="N24" s="6" t="s">
        <v>117</v>
      </c>
      <c r="O24" s="169"/>
      <c r="P24" s="41">
        <v>278000000</v>
      </c>
      <c r="Q24" s="6"/>
      <c r="R24" s="76"/>
      <c r="S24" s="76"/>
      <c r="T24" s="76"/>
      <c r="U24" s="6" t="s">
        <v>137</v>
      </c>
      <c r="V24" s="6" t="s">
        <v>138</v>
      </c>
      <c r="W24" s="6" t="s">
        <v>138</v>
      </c>
      <c r="X24" s="6" t="s">
        <v>138</v>
      </c>
      <c r="Y24" s="6" t="s">
        <v>138</v>
      </c>
      <c r="Z24" s="6"/>
      <c r="AA24" s="6"/>
      <c r="AB24" s="6"/>
      <c r="AC24" s="6"/>
      <c r="AD24" s="6"/>
      <c r="AE24" s="6"/>
      <c r="AF24" s="6"/>
      <c r="AG24" s="57">
        <v>111200000</v>
      </c>
      <c r="AH24" s="41"/>
      <c r="AI24" s="41"/>
      <c r="AJ24" s="41"/>
      <c r="AK24" s="41">
        <v>166800000</v>
      </c>
      <c r="AL24" s="58">
        <f t="shared" si="1"/>
        <v>166800000</v>
      </c>
      <c r="AM24" s="41"/>
      <c r="AN24" s="41"/>
      <c r="AO24" s="41"/>
      <c r="AP24" s="41"/>
      <c r="AQ24" s="59">
        <f t="shared" si="2"/>
        <v>0</v>
      </c>
      <c r="AR24" s="41"/>
      <c r="AS24" s="41"/>
      <c r="AT24" s="41"/>
      <c r="AU24" s="41"/>
      <c r="AV24" s="60">
        <f t="shared" si="3"/>
        <v>0</v>
      </c>
      <c r="AW24" s="41">
        <f t="shared" si="4"/>
        <v>0</v>
      </c>
      <c r="AX24" s="41">
        <f t="shared" si="5"/>
        <v>0</v>
      </c>
      <c r="AY24" s="41">
        <f t="shared" si="6"/>
        <v>0</v>
      </c>
      <c r="AZ24" s="41">
        <f t="shared" si="7"/>
        <v>278000000</v>
      </c>
      <c r="BA24" s="61">
        <f t="shared" si="8"/>
        <v>278000000</v>
      </c>
      <c r="BB24" s="6" t="s">
        <v>141</v>
      </c>
      <c r="BC24" s="12"/>
    </row>
    <row r="25" spans="1:55" ht="93" customHeight="1" x14ac:dyDescent="0.25">
      <c r="A25" s="114"/>
      <c r="B25" s="76"/>
      <c r="C25" s="6"/>
      <c r="D25" s="76"/>
      <c r="E25" s="112"/>
      <c r="F25" s="76"/>
      <c r="G25" s="6">
        <v>26</v>
      </c>
      <c r="H25" s="6">
        <v>3</v>
      </c>
      <c r="I25" s="6">
        <v>55</v>
      </c>
      <c r="J25" s="6">
        <v>33</v>
      </c>
      <c r="K25" s="6">
        <v>11</v>
      </c>
      <c r="L25" s="6">
        <v>1</v>
      </c>
      <c r="M25" s="6">
        <v>4</v>
      </c>
      <c r="N25" s="6" t="s">
        <v>118</v>
      </c>
      <c r="O25" s="169"/>
      <c r="P25" s="41">
        <v>22000000</v>
      </c>
      <c r="Q25" s="6"/>
      <c r="R25" s="76"/>
      <c r="S25" s="76"/>
      <c r="T25" s="76"/>
      <c r="U25" s="6" t="s">
        <v>137</v>
      </c>
      <c r="V25" s="6" t="s">
        <v>138</v>
      </c>
      <c r="W25" s="6" t="s">
        <v>138</v>
      </c>
      <c r="X25" s="6" t="s">
        <v>138</v>
      </c>
      <c r="Y25" s="6" t="s">
        <v>138</v>
      </c>
      <c r="Z25" s="6"/>
      <c r="AA25" s="6"/>
      <c r="AB25" s="6"/>
      <c r="AC25" s="6"/>
      <c r="AD25" s="6"/>
      <c r="AE25" s="6"/>
      <c r="AF25" s="6"/>
      <c r="AG25" s="57">
        <v>8800000</v>
      </c>
      <c r="AH25" s="41"/>
      <c r="AI25" s="41"/>
      <c r="AJ25" s="41"/>
      <c r="AK25" s="41">
        <v>13200000</v>
      </c>
      <c r="AL25" s="58">
        <f t="shared" si="1"/>
        <v>13200000</v>
      </c>
      <c r="AM25" s="41"/>
      <c r="AN25" s="41"/>
      <c r="AO25" s="41"/>
      <c r="AP25" s="41"/>
      <c r="AQ25" s="59">
        <f t="shared" si="2"/>
        <v>0</v>
      </c>
      <c r="AR25" s="41"/>
      <c r="AS25" s="41"/>
      <c r="AT25" s="41"/>
      <c r="AU25" s="41"/>
      <c r="AV25" s="60">
        <f t="shared" si="3"/>
        <v>0</v>
      </c>
      <c r="AW25" s="41">
        <f t="shared" si="4"/>
        <v>0</v>
      </c>
      <c r="AX25" s="41">
        <f t="shared" si="5"/>
        <v>0</v>
      </c>
      <c r="AY25" s="41">
        <f t="shared" si="6"/>
        <v>0</v>
      </c>
      <c r="AZ25" s="41">
        <f t="shared" si="7"/>
        <v>22000000</v>
      </c>
      <c r="BA25" s="61">
        <f t="shared" si="8"/>
        <v>22000000</v>
      </c>
      <c r="BB25" s="6" t="s">
        <v>141</v>
      </c>
      <c r="BC25" s="12"/>
    </row>
    <row r="26" spans="1:55" ht="93" customHeight="1" x14ac:dyDescent="0.25">
      <c r="A26" s="114"/>
      <c r="B26" s="76"/>
      <c r="C26" s="6"/>
      <c r="D26" s="76"/>
      <c r="E26" s="112"/>
      <c r="F26" s="76"/>
      <c r="G26" s="6">
        <v>26</v>
      </c>
      <c r="H26" s="6">
        <v>3</v>
      </c>
      <c r="I26" s="6">
        <v>55</v>
      </c>
      <c r="J26" s="6">
        <v>33</v>
      </c>
      <c r="K26" s="6">
        <v>11</v>
      </c>
      <c r="L26" s="6">
        <v>1</v>
      </c>
      <c r="M26" s="6">
        <v>2</v>
      </c>
      <c r="N26" s="6" t="s">
        <v>119</v>
      </c>
      <c r="O26" s="169"/>
      <c r="P26" s="41">
        <v>138500000</v>
      </c>
      <c r="Q26" s="6"/>
      <c r="R26" s="76"/>
      <c r="S26" s="76"/>
      <c r="T26" s="76"/>
      <c r="U26" s="6" t="s">
        <v>137</v>
      </c>
      <c r="V26" s="6" t="s">
        <v>138</v>
      </c>
      <c r="W26" s="6" t="s">
        <v>138</v>
      </c>
      <c r="X26" s="6" t="s">
        <v>138</v>
      </c>
      <c r="Y26" s="6" t="s">
        <v>138</v>
      </c>
      <c r="Z26" s="6"/>
      <c r="AA26" s="6"/>
      <c r="AB26" s="6"/>
      <c r="AC26" s="6"/>
      <c r="AD26" s="6"/>
      <c r="AE26" s="6"/>
      <c r="AF26" s="6"/>
      <c r="AG26" s="57">
        <v>55400000</v>
      </c>
      <c r="AH26" s="41"/>
      <c r="AI26" s="41"/>
      <c r="AJ26" s="41"/>
      <c r="AK26" s="41">
        <v>83100000</v>
      </c>
      <c r="AL26" s="58">
        <f t="shared" si="1"/>
        <v>83100000</v>
      </c>
      <c r="AM26" s="41"/>
      <c r="AN26" s="41"/>
      <c r="AO26" s="41"/>
      <c r="AP26" s="41"/>
      <c r="AQ26" s="59">
        <f t="shared" si="2"/>
        <v>0</v>
      </c>
      <c r="AR26" s="41"/>
      <c r="AS26" s="41"/>
      <c r="AT26" s="41"/>
      <c r="AU26" s="41"/>
      <c r="AV26" s="60">
        <f t="shared" si="3"/>
        <v>0</v>
      </c>
      <c r="AW26" s="41">
        <f t="shared" si="4"/>
        <v>0</v>
      </c>
      <c r="AX26" s="41">
        <f t="shared" si="5"/>
        <v>0</v>
      </c>
      <c r="AY26" s="41">
        <f t="shared" si="6"/>
        <v>0</v>
      </c>
      <c r="AZ26" s="41">
        <f t="shared" si="7"/>
        <v>138500000</v>
      </c>
      <c r="BA26" s="61">
        <f t="shared" si="8"/>
        <v>138500000</v>
      </c>
      <c r="BB26" s="6" t="s">
        <v>141</v>
      </c>
      <c r="BC26" s="12"/>
    </row>
    <row r="27" spans="1:55" ht="93" customHeight="1" x14ac:dyDescent="0.25">
      <c r="A27" s="114"/>
      <c r="B27" s="76"/>
      <c r="C27" s="6"/>
      <c r="D27" s="76"/>
      <c r="E27" s="112"/>
      <c r="F27" s="76"/>
      <c r="G27" s="6">
        <v>26</v>
      </c>
      <c r="H27" s="6">
        <v>3</v>
      </c>
      <c r="I27" s="6">
        <v>55</v>
      </c>
      <c r="J27" s="6">
        <v>33</v>
      </c>
      <c r="K27" s="6">
        <v>11</v>
      </c>
      <c r="L27" s="6">
        <v>1</v>
      </c>
      <c r="M27" s="6">
        <v>4</v>
      </c>
      <c r="N27" s="6" t="s">
        <v>120</v>
      </c>
      <c r="O27" s="169"/>
      <c r="P27" s="41">
        <v>11500000</v>
      </c>
      <c r="Q27" s="6"/>
      <c r="R27" s="76"/>
      <c r="S27" s="76"/>
      <c r="T27" s="76"/>
      <c r="U27" s="6" t="s">
        <v>137</v>
      </c>
      <c r="V27" s="6" t="s">
        <v>138</v>
      </c>
      <c r="W27" s="6" t="s">
        <v>138</v>
      </c>
      <c r="X27" s="6" t="s">
        <v>138</v>
      </c>
      <c r="Y27" s="6" t="s">
        <v>138</v>
      </c>
      <c r="Z27" s="6"/>
      <c r="AA27" s="6"/>
      <c r="AB27" s="6"/>
      <c r="AC27" s="6"/>
      <c r="AD27" s="6"/>
      <c r="AE27" s="6"/>
      <c r="AF27" s="6"/>
      <c r="AG27" s="57">
        <v>4600000</v>
      </c>
      <c r="AH27" s="41"/>
      <c r="AI27" s="41"/>
      <c r="AJ27" s="41"/>
      <c r="AK27" s="41">
        <v>6900000</v>
      </c>
      <c r="AL27" s="58">
        <f t="shared" si="1"/>
        <v>6900000</v>
      </c>
      <c r="AM27" s="41"/>
      <c r="AN27" s="41"/>
      <c r="AO27" s="41"/>
      <c r="AP27" s="41"/>
      <c r="AQ27" s="59">
        <f t="shared" si="2"/>
        <v>0</v>
      </c>
      <c r="AR27" s="41"/>
      <c r="AS27" s="41"/>
      <c r="AT27" s="41"/>
      <c r="AU27" s="41"/>
      <c r="AV27" s="60">
        <f t="shared" si="3"/>
        <v>0</v>
      </c>
      <c r="AW27" s="41">
        <f t="shared" si="4"/>
        <v>0</v>
      </c>
      <c r="AX27" s="41">
        <f t="shared" si="5"/>
        <v>0</v>
      </c>
      <c r="AY27" s="41">
        <f t="shared" si="6"/>
        <v>0</v>
      </c>
      <c r="AZ27" s="41">
        <f t="shared" si="7"/>
        <v>11500000</v>
      </c>
      <c r="BA27" s="61">
        <f t="shared" si="8"/>
        <v>11500000</v>
      </c>
      <c r="BB27" s="6" t="s">
        <v>141</v>
      </c>
      <c r="BC27" s="12"/>
    </row>
    <row r="28" spans="1:55" ht="93" customHeight="1" x14ac:dyDescent="0.25">
      <c r="A28" s="114"/>
      <c r="B28" s="76"/>
      <c r="C28" s="6"/>
      <c r="D28" s="76"/>
      <c r="E28" s="112"/>
      <c r="F28" s="76"/>
      <c r="G28" s="6">
        <v>26</v>
      </c>
      <c r="H28" s="6">
        <v>3</v>
      </c>
      <c r="I28" s="6">
        <v>55</v>
      </c>
      <c r="J28" s="6">
        <v>33</v>
      </c>
      <c r="K28" s="6">
        <v>11</v>
      </c>
      <c r="L28" s="6">
        <v>1</v>
      </c>
      <c r="M28" s="6">
        <v>2</v>
      </c>
      <c r="N28" s="6" t="s">
        <v>121</v>
      </c>
      <c r="O28" s="169"/>
      <c r="P28" s="41">
        <v>370000000</v>
      </c>
      <c r="Q28" s="6"/>
      <c r="R28" s="76"/>
      <c r="S28" s="76"/>
      <c r="T28" s="76"/>
      <c r="U28" s="6"/>
      <c r="V28" s="6"/>
      <c r="W28" s="6"/>
      <c r="X28" s="6"/>
      <c r="Y28" s="6"/>
      <c r="Z28" s="6"/>
      <c r="AA28" s="6" t="s">
        <v>138</v>
      </c>
      <c r="AB28" s="6" t="s">
        <v>138</v>
      </c>
      <c r="AC28" s="6" t="s">
        <v>138</v>
      </c>
      <c r="AD28" s="6" t="s">
        <v>138</v>
      </c>
      <c r="AE28" s="6" t="s">
        <v>138</v>
      </c>
      <c r="AF28" s="6"/>
      <c r="AG28" s="57"/>
      <c r="AH28" s="41"/>
      <c r="AI28" s="41"/>
      <c r="AJ28" s="41"/>
      <c r="AK28" s="41"/>
      <c r="AL28" s="58">
        <f t="shared" si="1"/>
        <v>0</v>
      </c>
      <c r="AM28" s="41"/>
      <c r="AN28" s="41"/>
      <c r="AO28" s="41"/>
      <c r="AP28" s="41">
        <v>222000000</v>
      </c>
      <c r="AQ28" s="59">
        <f t="shared" si="2"/>
        <v>222000000</v>
      </c>
      <c r="AR28" s="41"/>
      <c r="AS28" s="41"/>
      <c r="AT28" s="41"/>
      <c r="AU28" s="41">
        <v>148000000</v>
      </c>
      <c r="AV28" s="60">
        <f t="shared" si="3"/>
        <v>148000000</v>
      </c>
      <c r="AW28" s="41">
        <f t="shared" si="4"/>
        <v>0</v>
      </c>
      <c r="AX28" s="41">
        <f t="shared" si="5"/>
        <v>0</v>
      </c>
      <c r="AY28" s="41">
        <f t="shared" si="6"/>
        <v>0</v>
      </c>
      <c r="AZ28" s="41">
        <f t="shared" si="7"/>
        <v>370000000</v>
      </c>
      <c r="BA28" s="61">
        <f t="shared" si="8"/>
        <v>370000000</v>
      </c>
      <c r="BB28" s="6" t="s">
        <v>141</v>
      </c>
      <c r="BC28" s="12"/>
    </row>
    <row r="29" spans="1:55" ht="93" customHeight="1" x14ac:dyDescent="0.25">
      <c r="A29" s="114"/>
      <c r="B29" s="76"/>
      <c r="C29" s="6"/>
      <c r="D29" s="76"/>
      <c r="E29" s="112"/>
      <c r="F29" s="76"/>
      <c r="G29" s="6">
        <v>26</v>
      </c>
      <c r="H29" s="6">
        <v>3</v>
      </c>
      <c r="I29" s="6">
        <v>55</v>
      </c>
      <c r="J29" s="6">
        <v>33</v>
      </c>
      <c r="K29" s="6">
        <v>11</v>
      </c>
      <c r="L29" s="6">
        <v>1</v>
      </c>
      <c r="M29" s="6">
        <v>4</v>
      </c>
      <c r="N29" s="6" t="s">
        <v>122</v>
      </c>
      <c r="O29" s="169"/>
      <c r="P29" s="41">
        <v>30000000</v>
      </c>
      <c r="Q29" s="6"/>
      <c r="R29" s="76"/>
      <c r="S29" s="76"/>
      <c r="T29" s="76"/>
      <c r="U29" s="6"/>
      <c r="V29" s="6"/>
      <c r="W29" s="6"/>
      <c r="X29" s="6"/>
      <c r="Y29" s="6"/>
      <c r="Z29" s="6"/>
      <c r="AA29" s="6" t="s">
        <v>138</v>
      </c>
      <c r="AB29" s="6" t="s">
        <v>138</v>
      </c>
      <c r="AC29" s="6" t="s">
        <v>138</v>
      </c>
      <c r="AD29" s="6" t="s">
        <v>138</v>
      </c>
      <c r="AE29" s="6" t="s">
        <v>138</v>
      </c>
      <c r="AF29" s="6"/>
      <c r="AG29" s="57"/>
      <c r="AH29" s="41"/>
      <c r="AI29" s="41"/>
      <c r="AJ29" s="41"/>
      <c r="AK29" s="41"/>
      <c r="AL29" s="58">
        <f t="shared" si="1"/>
        <v>0</v>
      </c>
      <c r="AM29" s="41"/>
      <c r="AN29" s="41"/>
      <c r="AO29" s="41"/>
      <c r="AP29" s="41">
        <v>18000000</v>
      </c>
      <c r="AQ29" s="59">
        <f t="shared" si="2"/>
        <v>18000000</v>
      </c>
      <c r="AR29" s="41"/>
      <c r="AS29" s="41"/>
      <c r="AT29" s="41"/>
      <c r="AU29" s="41">
        <v>12000000</v>
      </c>
      <c r="AV29" s="60">
        <f t="shared" si="3"/>
        <v>12000000</v>
      </c>
      <c r="AW29" s="41">
        <f t="shared" si="4"/>
        <v>0</v>
      </c>
      <c r="AX29" s="41">
        <f t="shared" si="5"/>
        <v>0</v>
      </c>
      <c r="AY29" s="41">
        <f t="shared" si="6"/>
        <v>0</v>
      </c>
      <c r="AZ29" s="41">
        <f t="shared" si="7"/>
        <v>30000000</v>
      </c>
      <c r="BA29" s="61">
        <f t="shared" si="8"/>
        <v>30000000</v>
      </c>
      <c r="BB29" s="6" t="s">
        <v>141</v>
      </c>
      <c r="BC29" s="12"/>
    </row>
    <row r="30" spans="1:55" ht="93" customHeight="1" x14ac:dyDescent="0.25">
      <c r="A30" s="114"/>
      <c r="B30" s="76"/>
      <c r="C30" s="6"/>
      <c r="D30" s="76"/>
      <c r="E30" s="112"/>
      <c r="F30" s="76"/>
      <c r="G30" s="6">
        <v>26</v>
      </c>
      <c r="H30" s="6">
        <v>3</v>
      </c>
      <c r="I30" s="6">
        <v>55</v>
      </c>
      <c r="J30" s="6">
        <v>33</v>
      </c>
      <c r="K30" s="6">
        <v>11</v>
      </c>
      <c r="L30" s="6">
        <v>1</v>
      </c>
      <c r="M30" s="6">
        <v>2</v>
      </c>
      <c r="N30" s="6" t="s">
        <v>123</v>
      </c>
      <c r="O30" s="169"/>
      <c r="P30" s="41">
        <v>1200000000</v>
      </c>
      <c r="Q30" s="6"/>
      <c r="R30" s="76"/>
      <c r="S30" s="76"/>
      <c r="T30" s="76"/>
      <c r="U30" s="6" t="s">
        <v>137</v>
      </c>
      <c r="V30" s="6" t="s">
        <v>138</v>
      </c>
      <c r="W30" s="6" t="s">
        <v>138</v>
      </c>
      <c r="X30" s="6" t="s">
        <v>138</v>
      </c>
      <c r="Y30" s="6" t="s">
        <v>138</v>
      </c>
      <c r="Z30" s="6"/>
      <c r="AA30" s="6"/>
      <c r="AB30" s="6"/>
      <c r="AC30" s="6"/>
      <c r="AD30" s="6"/>
      <c r="AE30" s="6"/>
      <c r="AF30" s="6"/>
      <c r="AG30" s="57">
        <v>480000000</v>
      </c>
      <c r="AH30" s="41"/>
      <c r="AI30" s="41"/>
      <c r="AJ30" s="41"/>
      <c r="AK30" s="41">
        <v>720000000</v>
      </c>
      <c r="AL30" s="58">
        <f>+SUM(AH30:AK30)</f>
        <v>720000000</v>
      </c>
      <c r="AM30" s="41"/>
      <c r="AN30" s="41"/>
      <c r="AO30" s="41"/>
      <c r="AP30" s="41"/>
      <c r="AQ30" s="59">
        <v>0</v>
      </c>
      <c r="AR30" s="41"/>
      <c r="AS30" s="41"/>
      <c r="AT30" s="41"/>
      <c r="AU30" s="41"/>
      <c r="AV30" s="60">
        <v>0</v>
      </c>
      <c r="AW30" s="41">
        <f t="shared" si="4"/>
        <v>0</v>
      </c>
      <c r="AX30" s="41">
        <f t="shared" si="5"/>
        <v>0</v>
      </c>
      <c r="AY30" s="41">
        <f t="shared" si="6"/>
        <v>0</v>
      </c>
      <c r="AZ30" s="41">
        <f t="shared" si="7"/>
        <v>1200000000</v>
      </c>
      <c r="BA30" s="61">
        <f t="shared" si="8"/>
        <v>1200000000</v>
      </c>
      <c r="BB30" s="6" t="s">
        <v>141</v>
      </c>
      <c r="BC30" s="12"/>
    </row>
    <row r="31" spans="1:55" ht="93" customHeight="1" x14ac:dyDescent="0.25">
      <c r="A31" s="114"/>
      <c r="B31" s="76"/>
      <c r="C31" s="6"/>
      <c r="D31" s="76"/>
      <c r="E31" s="112"/>
      <c r="F31" s="76"/>
      <c r="G31" s="6">
        <v>26</v>
      </c>
      <c r="H31" s="6">
        <v>3</v>
      </c>
      <c r="I31" s="6">
        <v>55</v>
      </c>
      <c r="J31" s="6">
        <v>33</v>
      </c>
      <c r="K31" s="6">
        <v>11</v>
      </c>
      <c r="L31" s="6">
        <v>1</v>
      </c>
      <c r="M31" s="6">
        <v>4</v>
      </c>
      <c r="N31" s="6" t="s">
        <v>124</v>
      </c>
      <c r="O31" s="169"/>
      <c r="P31" s="41">
        <v>80000000</v>
      </c>
      <c r="Q31" s="6"/>
      <c r="R31" s="76"/>
      <c r="S31" s="76"/>
      <c r="T31" s="76"/>
      <c r="U31" s="6" t="s">
        <v>137</v>
      </c>
      <c r="V31" s="6" t="s">
        <v>138</v>
      </c>
      <c r="W31" s="6" t="s">
        <v>138</v>
      </c>
      <c r="X31" s="6" t="s">
        <v>138</v>
      </c>
      <c r="Y31" s="6" t="s">
        <v>138</v>
      </c>
      <c r="Z31" s="6"/>
      <c r="AA31" s="6"/>
      <c r="AB31" s="6"/>
      <c r="AC31" s="6"/>
      <c r="AD31" s="6"/>
      <c r="AE31" s="6"/>
      <c r="AF31" s="6"/>
      <c r="AG31" s="57">
        <v>32000000</v>
      </c>
      <c r="AH31" s="41"/>
      <c r="AI31" s="41"/>
      <c r="AJ31" s="41"/>
      <c r="AK31" s="41">
        <v>48000000</v>
      </c>
      <c r="AL31" s="58">
        <f t="shared" ref="AL31:AL34" si="9">+SUM(AH31:AK31)</f>
        <v>48000000</v>
      </c>
      <c r="AM31" s="41"/>
      <c r="AN31" s="41"/>
      <c r="AO31" s="41"/>
      <c r="AP31" s="41"/>
      <c r="AQ31" s="59">
        <v>0</v>
      </c>
      <c r="AR31" s="41"/>
      <c r="AS31" s="41"/>
      <c r="AT31" s="41"/>
      <c r="AU31" s="41"/>
      <c r="AV31" s="60">
        <v>0</v>
      </c>
      <c r="AW31" s="41">
        <f t="shared" si="4"/>
        <v>0</v>
      </c>
      <c r="AX31" s="41">
        <f t="shared" si="5"/>
        <v>0</v>
      </c>
      <c r="AY31" s="41">
        <f t="shared" si="6"/>
        <v>0</v>
      </c>
      <c r="AZ31" s="41">
        <f t="shared" si="7"/>
        <v>80000000</v>
      </c>
      <c r="BA31" s="61">
        <f t="shared" si="8"/>
        <v>80000000</v>
      </c>
      <c r="BB31" s="6" t="s">
        <v>141</v>
      </c>
      <c r="BC31" s="12"/>
    </row>
    <row r="32" spans="1:55" ht="93" customHeight="1" x14ac:dyDescent="0.25">
      <c r="A32" s="114"/>
      <c r="B32" s="76"/>
      <c r="C32" s="6"/>
      <c r="D32" s="76"/>
      <c r="E32" s="112"/>
      <c r="F32" s="76"/>
      <c r="G32" s="6">
        <v>26</v>
      </c>
      <c r="H32" s="6">
        <v>3</v>
      </c>
      <c r="I32" s="6">
        <v>55</v>
      </c>
      <c r="J32" s="6">
        <v>33</v>
      </c>
      <c r="K32" s="6">
        <v>11</v>
      </c>
      <c r="L32" s="6">
        <v>1</v>
      </c>
      <c r="M32" s="6">
        <v>2</v>
      </c>
      <c r="N32" s="6" t="s">
        <v>125</v>
      </c>
      <c r="O32" s="169" t="s">
        <v>144</v>
      </c>
      <c r="P32" s="41">
        <v>540000000</v>
      </c>
      <c r="Q32" s="6"/>
      <c r="R32" s="76"/>
      <c r="S32" s="76"/>
      <c r="T32" s="76"/>
      <c r="U32" s="6" t="s">
        <v>137</v>
      </c>
      <c r="V32" s="6" t="s">
        <v>138</v>
      </c>
      <c r="W32" s="6" t="s">
        <v>138</v>
      </c>
      <c r="X32" s="6" t="s">
        <v>138</v>
      </c>
      <c r="Y32" s="6" t="s">
        <v>138</v>
      </c>
      <c r="Z32" s="6"/>
      <c r="AA32" s="6"/>
      <c r="AB32" s="6"/>
      <c r="AC32" s="6"/>
      <c r="AD32" s="6"/>
      <c r="AE32" s="6"/>
      <c r="AF32" s="6"/>
      <c r="AG32" s="57">
        <v>216000000</v>
      </c>
      <c r="AH32" s="41"/>
      <c r="AI32" s="41"/>
      <c r="AJ32" s="41"/>
      <c r="AK32" s="41">
        <v>324000000</v>
      </c>
      <c r="AL32" s="58">
        <f t="shared" si="9"/>
        <v>324000000</v>
      </c>
      <c r="AM32" s="41"/>
      <c r="AN32" s="41"/>
      <c r="AO32" s="41"/>
      <c r="AP32" s="41"/>
      <c r="AQ32" s="59">
        <v>0</v>
      </c>
      <c r="AR32" s="41"/>
      <c r="AS32" s="41"/>
      <c r="AT32" s="41"/>
      <c r="AU32" s="41"/>
      <c r="AV32" s="60">
        <v>0</v>
      </c>
      <c r="AW32" s="41">
        <f t="shared" si="4"/>
        <v>0</v>
      </c>
      <c r="AX32" s="41">
        <f t="shared" si="5"/>
        <v>0</v>
      </c>
      <c r="AY32" s="41">
        <f t="shared" si="6"/>
        <v>0</v>
      </c>
      <c r="AZ32" s="41">
        <f t="shared" si="7"/>
        <v>540000000</v>
      </c>
      <c r="BA32" s="61">
        <f t="shared" si="8"/>
        <v>540000000</v>
      </c>
      <c r="BB32" s="6" t="s">
        <v>141</v>
      </c>
      <c r="BC32" s="12"/>
    </row>
    <row r="33" spans="1:55" ht="93" customHeight="1" x14ac:dyDescent="0.25">
      <c r="A33" s="114"/>
      <c r="B33" s="76"/>
      <c r="C33" s="6"/>
      <c r="D33" s="76"/>
      <c r="E33" s="112"/>
      <c r="F33" s="76"/>
      <c r="G33" s="6">
        <v>26</v>
      </c>
      <c r="H33" s="6">
        <v>3</v>
      </c>
      <c r="I33" s="6">
        <v>55</v>
      </c>
      <c r="J33" s="6">
        <v>33</v>
      </c>
      <c r="K33" s="6">
        <v>11</v>
      </c>
      <c r="L33" s="6">
        <v>1</v>
      </c>
      <c r="M33" s="6">
        <v>4</v>
      </c>
      <c r="N33" s="6" t="s">
        <v>126</v>
      </c>
      <c r="O33" s="169"/>
      <c r="P33" s="41">
        <v>35000000</v>
      </c>
      <c r="Q33" s="6"/>
      <c r="R33" s="76"/>
      <c r="S33" s="76"/>
      <c r="T33" s="76"/>
      <c r="U33" s="6" t="s">
        <v>137</v>
      </c>
      <c r="V33" s="6" t="s">
        <v>138</v>
      </c>
      <c r="W33" s="6" t="s">
        <v>138</v>
      </c>
      <c r="X33" s="6" t="s">
        <v>138</v>
      </c>
      <c r="Y33" s="6" t="s">
        <v>138</v>
      </c>
      <c r="Z33" s="6"/>
      <c r="AA33" s="6"/>
      <c r="AB33" s="6"/>
      <c r="AC33" s="6"/>
      <c r="AD33" s="6"/>
      <c r="AE33" s="6"/>
      <c r="AF33" s="6"/>
      <c r="AG33" s="57">
        <v>14000000</v>
      </c>
      <c r="AH33" s="41"/>
      <c r="AI33" s="41"/>
      <c r="AJ33" s="41"/>
      <c r="AK33" s="41">
        <v>21000000</v>
      </c>
      <c r="AL33" s="58">
        <f t="shared" si="9"/>
        <v>21000000</v>
      </c>
      <c r="AM33" s="41"/>
      <c r="AN33" s="41"/>
      <c r="AO33" s="41"/>
      <c r="AP33" s="41"/>
      <c r="AQ33" s="59">
        <v>0</v>
      </c>
      <c r="AR33" s="41"/>
      <c r="AS33" s="41"/>
      <c r="AT33" s="41"/>
      <c r="AU33" s="41"/>
      <c r="AV33" s="60">
        <v>0</v>
      </c>
      <c r="AW33" s="41">
        <f t="shared" si="4"/>
        <v>0</v>
      </c>
      <c r="AX33" s="41">
        <f t="shared" si="5"/>
        <v>0</v>
      </c>
      <c r="AY33" s="41">
        <f t="shared" si="6"/>
        <v>0</v>
      </c>
      <c r="AZ33" s="41">
        <f t="shared" si="7"/>
        <v>35000000</v>
      </c>
      <c r="BA33" s="61">
        <f t="shared" si="8"/>
        <v>35000000</v>
      </c>
      <c r="BB33" s="6" t="s">
        <v>141</v>
      </c>
      <c r="BC33" s="12"/>
    </row>
    <row r="34" spans="1:55" ht="93" customHeight="1" x14ac:dyDescent="0.25">
      <c r="A34" s="114"/>
      <c r="B34" s="76"/>
      <c r="C34" s="6"/>
      <c r="D34" s="76"/>
      <c r="E34" s="113"/>
      <c r="F34" s="77"/>
      <c r="G34" s="6">
        <v>26</v>
      </c>
      <c r="H34" s="6">
        <v>3</v>
      </c>
      <c r="I34" s="6">
        <v>55</v>
      </c>
      <c r="J34" s="6">
        <v>33</v>
      </c>
      <c r="K34" s="6">
        <v>11</v>
      </c>
      <c r="L34" s="6">
        <v>1</v>
      </c>
      <c r="M34" s="6">
        <v>1</v>
      </c>
      <c r="N34" s="6" t="s">
        <v>140</v>
      </c>
      <c r="O34" s="169"/>
      <c r="P34" s="41">
        <v>50000000</v>
      </c>
      <c r="Q34" s="6"/>
      <c r="R34" s="77"/>
      <c r="S34" s="77"/>
      <c r="T34" s="77"/>
      <c r="U34" s="6"/>
      <c r="V34" s="6" t="s">
        <v>138</v>
      </c>
      <c r="W34" s="6" t="s">
        <v>138</v>
      </c>
      <c r="X34" s="6" t="s">
        <v>138</v>
      </c>
      <c r="Y34" s="6" t="s">
        <v>138</v>
      </c>
      <c r="Z34" s="6" t="s">
        <v>138</v>
      </c>
      <c r="AA34" s="6" t="s">
        <v>138</v>
      </c>
      <c r="AB34" s="6" t="s">
        <v>138</v>
      </c>
      <c r="AC34" s="6" t="s">
        <v>138</v>
      </c>
      <c r="AD34" s="6" t="s">
        <v>138</v>
      </c>
      <c r="AE34" s="6" t="s">
        <v>138</v>
      </c>
      <c r="AF34" s="6"/>
      <c r="AG34" s="57">
        <v>9090909.0909090918</v>
      </c>
      <c r="AH34" s="41"/>
      <c r="AI34" s="41"/>
      <c r="AJ34" s="41"/>
      <c r="AK34" s="41">
        <v>13636363.636363637</v>
      </c>
      <c r="AL34" s="58">
        <f t="shared" si="9"/>
        <v>13636363.636363637</v>
      </c>
      <c r="AM34" s="41"/>
      <c r="AN34" s="41"/>
      <c r="AO34" s="41"/>
      <c r="AP34" s="41">
        <v>13636363.636363637</v>
      </c>
      <c r="AQ34" s="59">
        <v>13636363.636363637</v>
      </c>
      <c r="AR34" s="41"/>
      <c r="AS34" s="41"/>
      <c r="AT34" s="41"/>
      <c r="AU34" s="41">
        <v>13636363.636363637</v>
      </c>
      <c r="AV34" s="60">
        <v>13636363.636363637</v>
      </c>
      <c r="AW34" s="41">
        <f t="shared" si="4"/>
        <v>0</v>
      </c>
      <c r="AX34" s="41">
        <f t="shared" si="5"/>
        <v>0</v>
      </c>
      <c r="AY34" s="41">
        <f t="shared" si="6"/>
        <v>0</v>
      </c>
      <c r="AZ34" s="41">
        <f t="shared" si="7"/>
        <v>50000000</v>
      </c>
      <c r="BA34" s="61">
        <f t="shared" si="8"/>
        <v>50000000</v>
      </c>
      <c r="BB34" s="6" t="s">
        <v>141</v>
      </c>
      <c r="BC34" s="12"/>
    </row>
    <row r="35" spans="1:55" ht="93" customHeight="1" x14ac:dyDescent="0.25">
      <c r="A35" s="114"/>
      <c r="B35" s="76"/>
      <c r="C35" s="6"/>
      <c r="D35" s="76"/>
      <c r="E35" s="111">
        <v>2012170010002</v>
      </c>
      <c r="F35" s="75" t="s">
        <v>95</v>
      </c>
      <c r="G35" s="6">
        <v>26</v>
      </c>
      <c r="H35" s="6">
        <v>3</v>
      </c>
      <c r="I35" s="6">
        <v>11</v>
      </c>
      <c r="J35" s="6">
        <v>33</v>
      </c>
      <c r="K35" s="6">
        <v>11</v>
      </c>
      <c r="L35" s="6">
        <v>2</v>
      </c>
      <c r="M35" s="6">
        <v>2</v>
      </c>
      <c r="N35" s="6" t="s">
        <v>127</v>
      </c>
      <c r="O35" s="169"/>
      <c r="P35" s="41">
        <v>370000000</v>
      </c>
      <c r="Q35" s="6"/>
      <c r="R35" s="75" t="s">
        <v>99</v>
      </c>
      <c r="S35" s="75">
        <v>6396</v>
      </c>
      <c r="T35" s="75">
        <v>17000</v>
      </c>
      <c r="U35" s="6"/>
      <c r="V35" s="6"/>
      <c r="W35" s="6" t="s">
        <v>138</v>
      </c>
      <c r="X35" s="6" t="s">
        <v>138</v>
      </c>
      <c r="Y35" s="6" t="s">
        <v>138</v>
      </c>
      <c r="Z35" s="6" t="s">
        <v>138</v>
      </c>
      <c r="AA35" s="6" t="s">
        <v>138</v>
      </c>
      <c r="AB35" s="6" t="s">
        <v>138</v>
      </c>
      <c r="AC35" s="6" t="s">
        <v>138</v>
      </c>
      <c r="AD35" s="6"/>
      <c r="AE35" s="6"/>
      <c r="AF35" s="6"/>
      <c r="AG35" s="57">
        <v>52857142.857142858</v>
      </c>
      <c r="AH35" s="41"/>
      <c r="AI35" s="41"/>
      <c r="AJ35" s="41">
        <v>158571428.57142857</v>
      </c>
      <c r="AL35" s="58">
        <f t="shared" ref="AL35:AL44" si="10">+SUM(AH35:AJ35)</f>
        <v>158571428.57142857</v>
      </c>
      <c r="AM35" s="41"/>
      <c r="AN35" s="41"/>
      <c r="AO35" s="41">
        <v>158571428.57142857</v>
      </c>
      <c r="AQ35" s="59">
        <v>158571428.57142857</v>
      </c>
      <c r="AR35" s="41"/>
      <c r="AS35" s="41"/>
      <c r="AT35" s="41"/>
      <c r="AU35" s="41"/>
      <c r="AV35" s="60">
        <v>0</v>
      </c>
      <c r="AW35" s="41">
        <f t="shared" si="4"/>
        <v>0</v>
      </c>
      <c r="AX35" s="41">
        <f t="shared" si="5"/>
        <v>0</v>
      </c>
      <c r="AY35" s="41">
        <f>+AJ35+AO35+AT35+AG35</f>
        <v>370000000</v>
      </c>
      <c r="AZ35" s="41">
        <f t="shared" ref="AZ35:AZ44" si="11">+AK35+AP35+AU35</f>
        <v>0</v>
      </c>
      <c r="BA35" s="61">
        <f t="shared" si="8"/>
        <v>370000000</v>
      </c>
      <c r="BB35" s="6" t="s">
        <v>141</v>
      </c>
      <c r="BC35" s="12"/>
    </row>
    <row r="36" spans="1:55" ht="93" customHeight="1" x14ac:dyDescent="0.25">
      <c r="A36" s="114"/>
      <c r="B36" s="76"/>
      <c r="C36" s="6"/>
      <c r="D36" s="76"/>
      <c r="E36" s="112"/>
      <c r="F36" s="76"/>
      <c r="G36" s="6">
        <v>26</v>
      </c>
      <c r="H36" s="6">
        <v>3</v>
      </c>
      <c r="I36" s="6">
        <v>11</v>
      </c>
      <c r="J36" s="6">
        <v>33</v>
      </c>
      <c r="K36" s="6">
        <v>11</v>
      </c>
      <c r="L36" s="6">
        <v>2</v>
      </c>
      <c r="M36" s="6">
        <v>4</v>
      </c>
      <c r="N36" s="6" t="s">
        <v>128</v>
      </c>
      <c r="O36" s="169"/>
      <c r="P36" s="41">
        <v>30000000</v>
      </c>
      <c r="Q36" s="6"/>
      <c r="R36" s="76"/>
      <c r="S36" s="76"/>
      <c r="T36" s="76"/>
      <c r="U36" s="6"/>
      <c r="V36" s="6"/>
      <c r="W36" s="6" t="s">
        <v>138</v>
      </c>
      <c r="X36" s="6" t="s">
        <v>138</v>
      </c>
      <c r="Y36" s="6" t="s">
        <v>138</v>
      </c>
      <c r="Z36" s="6" t="s">
        <v>138</v>
      </c>
      <c r="AA36" s="6" t="s">
        <v>138</v>
      </c>
      <c r="AB36" s="6" t="s">
        <v>138</v>
      </c>
      <c r="AC36" s="6" t="s">
        <v>138</v>
      </c>
      <c r="AD36" s="6"/>
      <c r="AE36" s="6"/>
      <c r="AF36" s="6"/>
      <c r="AG36" s="57">
        <v>4285714.2857142854</v>
      </c>
      <c r="AH36" s="41"/>
      <c r="AI36" s="41"/>
      <c r="AJ36" s="41">
        <v>12857142.857142856</v>
      </c>
      <c r="AL36" s="58">
        <f t="shared" si="10"/>
        <v>12857142.857142856</v>
      </c>
      <c r="AM36" s="41"/>
      <c r="AN36" s="41"/>
      <c r="AO36" s="41">
        <v>12857142.857142856</v>
      </c>
      <c r="AQ36" s="59">
        <v>12857142.857142856</v>
      </c>
      <c r="AR36" s="41"/>
      <c r="AS36" s="41"/>
      <c r="AT36" s="41"/>
      <c r="AU36" s="41"/>
      <c r="AV36" s="60">
        <v>0</v>
      </c>
      <c r="AW36" s="41">
        <f t="shared" si="4"/>
        <v>0</v>
      </c>
      <c r="AX36" s="41">
        <f t="shared" si="5"/>
        <v>0</v>
      </c>
      <c r="AY36" s="41">
        <f t="shared" ref="AY36:AY44" si="12">+AJ36+AO36+AT36+AG36</f>
        <v>30000000</v>
      </c>
      <c r="AZ36" s="41">
        <f t="shared" si="11"/>
        <v>0</v>
      </c>
      <c r="BA36" s="61">
        <f t="shared" si="8"/>
        <v>30000000</v>
      </c>
      <c r="BB36" s="6" t="s">
        <v>141</v>
      </c>
      <c r="BC36" s="12"/>
    </row>
    <row r="37" spans="1:55" ht="93" customHeight="1" x14ac:dyDescent="0.25">
      <c r="A37" s="114"/>
      <c r="B37" s="76"/>
      <c r="C37" s="6"/>
      <c r="D37" s="76"/>
      <c r="E37" s="112"/>
      <c r="F37" s="76"/>
      <c r="G37" s="6">
        <v>26</v>
      </c>
      <c r="H37" s="6">
        <v>3</v>
      </c>
      <c r="I37" s="6">
        <v>11</v>
      </c>
      <c r="J37" s="6">
        <v>33</v>
      </c>
      <c r="K37" s="6">
        <v>11</v>
      </c>
      <c r="L37" s="6">
        <v>2</v>
      </c>
      <c r="M37" s="6">
        <v>2</v>
      </c>
      <c r="N37" s="6" t="s">
        <v>129</v>
      </c>
      <c r="O37" s="169"/>
      <c r="P37" s="41">
        <v>370000000</v>
      </c>
      <c r="Q37" s="6"/>
      <c r="R37" s="76"/>
      <c r="S37" s="76"/>
      <c r="T37" s="76"/>
      <c r="U37" s="6"/>
      <c r="V37" s="6"/>
      <c r="W37" s="6" t="s">
        <v>138</v>
      </c>
      <c r="X37" s="6" t="s">
        <v>138</v>
      </c>
      <c r="Y37" s="6" t="s">
        <v>138</v>
      </c>
      <c r="Z37" s="6" t="s">
        <v>138</v>
      </c>
      <c r="AA37" s="6" t="s">
        <v>138</v>
      </c>
      <c r="AB37" s="6" t="s">
        <v>138</v>
      </c>
      <c r="AC37" s="6" t="s">
        <v>138</v>
      </c>
      <c r="AD37" s="6"/>
      <c r="AE37" s="6"/>
      <c r="AF37" s="6"/>
      <c r="AG37" s="57">
        <v>52857142.857142858</v>
      </c>
      <c r="AH37" s="41"/>
      <c r="AI37" s="41"/>
      <c r="AJ37" s="41">
        <v>158571428.57142857</v>
      </c>
      <c r="AL37" s="58">
        <f t="shared" si="10"/>
        <v>158571428.57142857</v>
      </c>
      <c r="AM37" s="41"/>
      <c r="AN37" s="41"/>
      <c r="AO37" s="41">
        <v>158571428.57142857</v>
      </c>
      <c r="AQ37" s="59">
        <v>158571428.57142857</v>
      </c>
      <c r="AR37" s="41"/>
      <c r="AS37" s="41"/>
      <c r="AT37" s="41"/>
      <c r="AU37" s="41"/>
      <c r="AV37" s="60">
        <v>0</v>
      </c>
      <c r="AW37" s="41">
        <f t="shared" si="4"/>
        <v>0</v>
      </c>
      <c r="AX37" s="41">
        <f t="shared" si="5"/>
        <v>0</v>
      </c>
      <c r="AY37" s="41">
        <f t="shared" si="12"/>
        <v>370000000</v>
      </c>
      <c r="AZ37" s="41">
        <f t="shared" si="11"/>
        <v>0</v>
      </c>
      <c r="BA37" s="61">
        <f t="shared" si="8"/>
        <v>370000000</v>
      </c>
      <c r="BB37" s="6" t="s">
        <v>141</v>
      </c>
      <c r="BC37" s="12"/>
    </row>
    <row r="38" spans="1:55" ht="93" customHeight="1" x14ac:dyDescent="0.25">
      <c r="A38" s="114"/>
      <c r="B38" s="76"/>
      <c r="C38" s="6"/>
      <c r="D38" s="76"/>
      <c r="E38" s="112"/>
      <c r="F38" s="76"/>
      <c r="G38" s="6">
        <v>26</v>
      </c>
      <c r="H38" s="6">
        <v>3</v>
      </c>
      <c r="I38" s="6">
        <v>11</v>
      </c>
      <c r="J38" s="6">
        <v>33</v>
      </c>
      <c r="K38" s="6">
        <v>11</v>
      </c>
      <c r="L38" s="6">
        <v>2</v>
      </c>
      <c r="M38" s="6">
        <v>4</v>
      </c>
      <c r="N38" s="6" t="s">
        <v>131</v>
      </c>
      <c r="O38" s="169"/>
      <c r="P38" s="41">
        <v>30000000</v>
      </c>
      <c r="Q38" s="6"/>
      <c r="R38" s="76"/>
      <c r="S38" s="76"/>
      <c r="T38" s="76"/>
      <c r="U38" s="6"/>
      <c r="V38" s="6"/>
      <c r="W38" s="6" t="s">
        <v>138</v>
      </c>
      <c r="X38" s="6" t="s">
        <v>138</v>
      </c>
      <c r="Y38" s="6" t="s">
        <v>138</v>
      </c>
      <c r="Z38" s="6" t="s">
        <v>138</v>
      </c>
      <c r="AA38" s="6" t="s">
        <v>138</v>
      </c>
      <c r="AB38" s="6" t="s">
        <v>138</v>
      </c>
      <c r="AC38" s="6" t="s">
        <v>138</v>
      </c>
      <c r="AD38" s="6"/>
      <c r="AE38" s="6"/>
      <c r="AF38" s="6"/>
      <c r="AG38" s="57">
        <v>4285714.2857142854</v>
      </c>
      <c r="AH38" s="41"/>
      <c r="AI38" s="41"/>
      <c r="AJ38" s="41">
        <v>12857142.857142856</v>
      </c>
      <c r="AL38" s="58">
        <f t="shared" si="10"/>
        <v>12857142.857142856</v>
      </c>
      <c r="AM38" s="41"/>
      <c r="AN38" s="41"/>
      <c r="AO38" s="41">
        <v>12857142.857142856</v>
      </c>
      <c r="AQ38" s="59">
        <v>12857142.857142856</v>
      </c>
      <c r="AR38" s="41"/>
      <c r="AS38" s="41"/>
      <c r="AT38" s="41"/>
      <c r="AU38" s="41"/>
      <c r="AV38" s="60">
        <v>0</v>
      </c>
      <c r="AW38" s="41">
        <f t="shared" si="4"/>
        <v>0</v>
      </c>
      <c r="AX38" s="41">
        <f t="shared" si="5"/>
        <v>0</v>
      </c>
      <c r="AY38" s="41">
        <f t="shared" si="12"/>
        <v>30000000</v>
      </c>
      <c r="AZ38" s="41">
        <f t="shared" si="11"/>
        <v>0</v>
      </c>
      <c r="BA38" s="61">
        <f t="shared" si="8"/>
        <v>30000000</v>
      </c>
      <c r="BB38" s="6" t="s">
        <v>141</v>
      </c>
      <c r="BC38" s="12"/>
    </row>
    <row r="39" spans="1:55" ht="93" customHeight="1" x14ac:dyDescent="0.25">
      <c r="A39" s="114"/>
      <c r="B39" s="76"/>
      <c r="C39" s="6"/>
      <c r="D39" s="76"/>
      <c r="E39" s="112"/>
      <c r="F39" s="76"/>
      <c r="G39" s="6">
        <v>26</v>
      </c>
      <c r="H39" s="6">
        <v>3</v>
      </c>
      <c r="I39" s="6">
        <v>11</v>
      </c>
      <c r="J39" s="6">
        <v>33</v>
      </c>
      <c r="K39" s="6">
        <v>11</v>
      </c>
      <c r="L39" s="6">
        <v>2</v>
      </c>
      <c r="M39" s="6">
        <v>2</v>
      </c>
      <c r="N39" s="6" t="s">
        <v>130</v>
      </c>
      <c r="O39" s="169"/>
      <c r="P39" s="41">
        <v>370000000</v>
      </c>
      <c r="Q39" s="6"/>
      <c r="R39" s="76"/>
      <c r="S39" s="76"/>
      <c r="T39" s="76"/>
      <c r="U39" s="6"/>
      <c r="V39" s="6"/>
      <c r="W39" s="6" t="s">
        <v>138</v>
      </c>
      <c r="X39" s="6" t="s">
        <v>138</v>
      </c>
      <c r="Y39" s="6" t="s">
        <v>138</v>
      </c>
      <c r="Z39" s="6" t="s">
        <v>138</v>
      </c>
      <c r="AA39" s="6" t="s">
        <v>138</v>
      </c>
      <c r="AB39" s="6" t="s">
        <v>138</v>
      </c>
      <c r="AC39" s="6" t="s">
        <v>138</v>
      </c>
      <c r="AD39" s="6"/>
      <c r="AE39" s="6"/>
      <c r="AF39" s="6"/>
      <c r="AG39" s="57">
        <v>52857142.857142858</v>
      </c>
      <c r="AH39" s="41"/>
      <c r="AI39" s="41"/>
      <c r="AJ39" s="41">
        <v>158571428.57142857</v>
      </c>
      <c r="AL39" s="58">
        <f t="shared" si="10"/>
        <v>158571428.57142857</v>
      </c>
      <c r="AM39" s="41"/>
      <c r="AN39" s="41"/>
      <c r="AO39" s="41">
        <v>158571428.57142857</v>
      </c>
      <c r="AQ39" s="59">
        <v>158571428.57142857</v>
      </c>
      <c r="AR39" s="41"/>
      <c r="AS39" s="41"/>
      <c r="AT39" s="41"/>
      <c r="AU39" s="41"/>
      <c r="AV39" s="60">
        <v>0</v>
      </c>
      <c r="AW39" s="41">
        <f t="shared" si="4"/>
        <v>0</v>
      </c>
      <c r="AX39" s="41">
        <f t="shared" si="5"/>
        <v>0</v>
      </c>
      <c r="AY39" s="41">
        <f t="shared" si="12"/>
        <v>370000000</v>
      </c>
      <c r="AZ39" s="41">
        <f t="shared" si="11"/>
        <v>0</v>
      </c>
      <c r="BA39" s="61">
        <f t="shared" si="8"/>
        <v>370000000</v>
      </c>
      <c r="BB39" s="6" t="s">
        <v>141</v>
      </c>
      <c r="BC39" s="12"/>
    </row>
    <row r="40" spans="1:55" ht="93" customHeight="1" x14ac:dyDescent="0.25">
      <c r="A40" s="114"/>
      <c r="B40" s="76"/>
      <c r="C40" s="6"/>
      <c r="D40" s="76"/>
      <c r="E40" s="112"/>
      <c r="F40" s="76"/>
      <c r="G40" s="6">
        <v>26</v>
      </c>
      <c r="H40" s="6">
        <v>3</v>
      </c>
      <c r="I40" s="6">
        <v>11</v>
      </c>
      <c r="J40" s="6">
        <v>33</v>
      </c>
      <c r="K40" s="6">
        <v>11</v>
      </c>
      <c r="L40" s="6">
        <v>2</v>
      </c>
      <c r="M40" s="6">
        <v>4</v>
      </c>
      <c r="N40" s="6" t="s">
        <v>132</v>
      </c>
      <c r="O40" s="169"/>
      <c r="P40" s="41">
        <v>30000000</v>
      </c>
      <c r="Q40" s="6"/>
      <c r="R40" s="76"/>
      <c r="S40" s="76"/>
      <c r="T40" s="76"/>
      <c r="U40" s="6"/>
      <c r="V40" s="6"/>
      <c r="W40" s="6" t="s">
        <v>138</v>
      </c>
      <c r="X40" s="6" t="s">
        <v>138</v>
      </c>
      <c r="Y40" s="6" t="s">
        <v>138</v>
      </c>
      <c r="Z40" s="6" t="s">
        <v>138</v>
      </c>
      <c r="AA40" s="6" t="s">
        <v>138</v>
      </c>
      <c r="AB40" s="6" t="s">
        <v>138</v>
      </c>
      <c r="AC40" s="6" t="s">
        <v>138</v>
      </c>
      <c r="AD40" s="6"/>
      <c r="AE40" s="6"/>
      <c r="AF40" s="6"/>
      <c r="AG40" s="57">
        <v>4285714.2857142854</v>
      </c>
      <c r="AH40" s="41"/>
      <c r="AI40" s="41"/>
      <c r="AJ40" s="41">
        <v>12857142.857142856</v>
      </c>
      <c r="AL40" s="58">
        <f t="shared" si="10"/>
        <v>12857142.857142856</v>
      </c>
      <c r="AM40" s="41"/>
      <c r="AN40" s="41"/>
      <c r="AO40" s="41">
        <v>12857142.857142856</v>
      </c>
      <c r="AQ40" s="59">
        <v>12857142.857142856</v>
      </c>
      <c r="AR40" s="41"/>
      <c r="AS40" s="41"/>
      <c r="AT40" s="41"/>
      <c r="AU40" s="41"/>
      <c r="AV40" s="60">
        <v>0</v>
      </c>
      <c r="AW40" s="41">
        <f t="shared" si="4"/>
        <v>0</v>
      </c>
      <c r="AX40" s="41">
        <f t="shared" si="5"/>
        <v>0</v>
      </c>
      <c r="AY40" s="41">
        <f t="shared" si="12"/>
        <v>30000000</v>
      </c>
      <c r="AZ40" s="41">
        <f t="shared" si="11"/>
        <v>0</v>
      </c>
      <c r="BA40" s="61">
        <f t="shared" si="8"/>
        <v>30000000</v>
      </c>
      <c r="BB40" s="6" t="s">
        <v>141</v>
      </c>
      <c r="BC40" s="12"/>
    </row>
    <row r="41" spans="1:55" ht="93" customHeight="1" x14ac:dyDescent="0.25">
      <c r="A41" s="114"/>
      <c r="B41" s="76"/>
      <c r="C41" s="6"/>
      <c r="D41" s="76"/>
      <c r="E41" s="112"/>
      <c r="F41" s="76"/>
      <c r="G41" s="6">
        <v>26</v>
      </c>
      <c r="H41" s="6">
        <v>3</v>
      </c>
      <c r="I41" s="6">
        <v>11</v>
      </c>
      <c r="J41" s="6">
        <v>33</v>
      </c>
      <c r="K41" s="6">
        <v>11</v>
      </c>
      <c r="L41" s="6">
        <v>2</v>
      </c>
      <c r="M41" s="6">
        <v>2</v>
      </c>
      <c r="N41" s="75" t="s">
        <v>133</v>
      </c>
      <c r="O41" s="167"/>
      <c r="P41" s="41">
        <v>433000000</v>
      </c>
      <c r="Q41" s="6"/>
      <c r="R41" s="76"/>
      <c r="S41" s="76"/>
      <c r="T41" s="76"/>
      <c r="U41" s="6" t="s">
        <v>138</v>
      </c>
      <c r="V41" s="6" t="s">
        <v>138</v>
      </c>
      <c r="W41" s="6" t="s">
        <v>138</v>
      </c>
      <c r="X41" s="6" t="s">
        <v>138</v>
      </c>
      <c r="Y41" s="6" t="s">
        <v>138</v>
      </c>
      <c r="Z41" s="6"/>
      <c r="AA41" s="6"/>
      <c r="AB41" s="6"/>
      <c r="AC41" s="6"/>
      <c r="AD41" s="6"/>
      <c r="AE41" s="6"/>
      <c r="AF41" s="6"/>
      <c r="AG41" s="57">
        <v>173200000</v>
      </c>
      <c r="AH41" s="41"/>
      <c r="AI41" s="41"/>
      <c r="AJ41" s="41">
        <v>259800000</v>
      </c>
      <c r="AL41" s="58">
        <f t="shared" si="10"/>
        <v>259800000</v>
      </c>
      <c r="AM41" s="41"/>
      <c r="AN41" s="41"/>
      <c r="AO41" s="41"/>
      <c r="AQ41" s="59">
        <v>0</v>
      </c>
      <c r="AR41" s="41"/>
      <c r="AS41" s="41"/>
      <c r="AT41" s="41"/>
      <c r="AU41" s="41"/>
      <c r="AV41" s="60">
        <v>0</v>
      </c>
      <c r="AW41" s="41">
        <f t="shared" si="4"/>
        <v>0</v>
      </c>
      <c r="AX41" s="41">
        <f t="shared" si="5"/>
        <v>0</v>
      </c>
      <c r="AY41" s="41">
        <f t="shared" si="12"/>
        <v>433000000</v>
      </c>
      <c r="AZ41" s="41">
        <f t="shared" si="11"/>
        <v>0</v>
      </c>
      <c r="BA41" s="61">
        <f t="shared" si="8"/>
        <v>433000000</v>
      </c>
      <c r="BB41" s="6" t="s">
        <v>141</v>
      </c>
      <c r="BC41" s="12"/>
    </row>
    <row r="42" spans="1:55" ht="93" customHeight="1" x14ac:dyDescent="0.25">
      <c r="A42" s="114"/>
      <c r="B42" s="76"/>
      <c r="C42" s="6"/>
      <c r="D42" s="76"/>
      <c r="E42" s="112"/>
      <c r="F42" s="76"/>
      <c r="G42" s="6">
        <v>26</v>
      </c>
      <c r="H42" s="6">
        <v>3</v>
      </c>
      <c r="I42" s="6">
        <v>81</v>
      </c>
      <c r="J42" s="6">
        <v>33</v>
      </c>
      <c r="K42" s="6">
        <v>11</v>
      </c>
      <c r="L42" s="6">
        <v>2</v>
      </c>
      <c r="M42" s="6">
        <v>2</v>
      </c>
      <c r="N42" s="77"/>
      <c r="O42" s="168"/>
      <c r="P42" s="41">
        <f>510000000-P41</f>
        <v>77000000</v>
      </c>
      <c r="Q42" s="6"/>
      <c r="R42" s="76"/>
      <c r="S42" s="76"/>
      <c r="T42" s="76"/>
      <c r="U42" s="6" t="s">
        <v>138</v>
      </c>
      <c r="V42" s="6" t="s">
        <v>138</v>
      </c>
      <c r="W42" s="6" t="s">
        <v>138</v>
      </c>
      <c r="X42" s="6" t="s">
        <v>138</v>
      </c>
      <c r="Y42" s="6" t="s">
        <v>138</v>
      </c>
      <c r="Z42" s="6"/>
      <c r="AA42" s="6"/>
      <c r="AB42" s="6"/>
      <c r="AC42" s="6"/>
      <c r="AD42" s="6"/>
      <c r="AE42" s="6"/>
      <c r="AF42" s="6"/>
      <c r="AG42" s="57">
        <v>30800000</v>
      </c>
      <c r="AH42" s="41"/>
      <c r="AI42" s="41"/>
      <c r="AJ42" s="41">
        <v>46200000</v>
      </c>
      <c r="AL42" s="58">
        <f t="shared" si="10"/>
        <v>46200000</v>
      </c>
      <c r="AM42" s="41"/>
      <c r="AN42" s="41"/>
      <c r="AO42" s="41"/>
      <c r="AQ42" s="59">
        <v>0</v>
      </c>
      <c r="AR42" s="41"/>
      <c r="AS42" s="41"/>
      <c r="AT42" s="41"/>
      <c r="AU42" s="41"/>
      <c r="AV42" s="60">
        <v>0</v>
      </c>
      <c r="AW42" s="41">
        <f t="shared" si="4"/>
        <v>0</v>
      </c>
      <c r="AX42" s="41">
        <f t="shared" si="5"/>
        <v>0</v>
      </c>
      <c r="AY42" s="41">
        <f t="shared" si="12"/>
        <v>77000000</v>
      </c>
      <c r="AZ42" s="41">
        <f t="shared" si="11"/>
        <v>0</v>
      </c>
      <c r="BA42" s="61">
        <f t="shared" si="8"/>
        <v>77000000</v>
      </c>
      <c r="BB42" s="6" t="s">
        <v>141</v>
      </c>
      <c r="BC42" s="12"/>
    </row>
    <row r="43" spans="1:55" ht="93" customHeight="1" x14ac:dyDescent="0.25">
      <c r="A43" s="114"/>
      <c r="B43" s="76"/>
      <c r="C43" s="6"/>
      <c r="D43" s="76"/>
      <c r="E43" s="112"/>
      <c r="F43" s="76"/>
      <c r="G43" s="6">
        <v>26</v>
      </c>
      <c r="H43" s="6">
        <v>3</v>
      </c>
      <c r="I43" s="6">
        <v>11</v>
      </c>
      <c r="J43" s="6">
        <v>33</v>
      </c>
      <c r="K43" s="6">
        <v>11</v>
      </c>
      <c r="L43" s="6">
        <v>2</v>
      </c>
      <c r="M43" s="6">
        <v>4</v>
      </c>
      <c r="N43" s="6" t="s">
        <v>134</v>
      </c>
      <c r="O43" s="169"/>
      <c r="P43" s="41">
        <v>40000000</v>
      </c>
      <c r="Q43" s="6"/>
      <c r="R43" s="76"/>
      <c r="S43" s="76"/>
      <c r="T43" s="76"/>
      <c r="U43" s="6" t="s">
        <v>138</v>
      </c>
      <c r="V43" s="6" t="s">
        <v>138</v>
      </c>
      <c r="W43" s="6" t="s">
        <v>138</v>
      </c>
      <c r="X43" s="6" t="s">
        <v>138</v>
      </c>
      <c r="Y43" s="6" t="s">
        <v>138</v>
      </c>
      <c r="Z43" s="6"/>
      <c r="AA43" s="6"/>
      <c r="AB43" s="6"/>
      <c r="AC43" s="6"/>
      <c r="AD43" s="6"/>
      <c r="AE43" s="6"/>
      <c r="AF43" s="6"/>
      <c r="AG43" s="57">
        <v>16000000</v>
      </c>
      <c r="AH43" s="41"/>
      <c r="AI43" s="41"/>
      <c r="AJ43" s="41">
        <v>24000000</v>
      </c>
      <c r="AL43" s="58">
        <f t="shared" si="10"/>
        <v>24000000</v>
      </c>
      <c r="AM43" s="41"/>
      <c r="AN43" s="41"/>
      <c r="AO43" s="41"/>
      <c r="AQ43" s="59">
        <v>0</v>
      </c>
      <c r="AR43" s="41"/>
      <c r="AS43" s="41"/>
      <c r="AT43" s="41"/>
      <c r="AU43" s="41"/>
      <c r="AV43" s="60">
        <v>0</v>
      </c>
      <c r="AW43" s="41">
        <f t="shared" si="4"/>
        <v>0</v>
      </c>
      <c r="AX43" s="41">
        <f t="shared" si="5"/>
        <v>0</v>
      </c>
      <c r="AY43" s="41">
        <f t="shared" si="12"/>
        <v>40000000</v>
      </c>
      <c r="AZ43" s="41">
        <f t="shared" si="11"/>
        <v>0</v>
      </c>
      <c r="BA43" s="61">
        <f t="shared" si="8"/>
        <v>40000000</v>
      </c>
      <c r="BB43" s="6" t="s">
        <v>141</v>
      </c>
      <c r="BC43" s="12"/>
    </row>
    <row r="44" spans="1:55" ht="93" customHeight="1" x14ac:dyDescent="0.25">
      <c r="A44" s="114"/>
      <c r="B44" s="76"/>
      <c r="C44" s="6"/>
      <c r="D44" s="76"/>
      <c r="E44" s="112"/>
      <c r="F44" s="76"/>
      <c r="G44" s="6">
        <v>26</v>
      </c>
      <c r="H44" s="6">
        <v>3</v>
      </c>
      <c r="I44" s="6">
        <v>81</v>
      </c>
      <c r="J44" s="6">
        <v>33</v>
      </c>
      <c r="K44" s="6">
        <v>11</v>
      </c>
      <c r="L44" s="6">
        <v>2</v>
      </c>
      <c r="M44" s="6">
        <v>2</v>
      </c>
      <c r="N44" s="6" t="s">
        <v>135</v>
      </c>
      <c r="O44" s="169"/>
      <c r="P44" s="41">
        <v>100000000</v>
      </c>
      <c r="Q44" s="6"/>
      <c r="R44" s="76"/>
      <c r="S44" s="77"/>
      <c r="T44" s="77"/>
      <c r="U44" s="6" t="s">
        <v>138</v>
      </c>
      <c r="V44" s="6" t="s">
        <v>138</v>
      </c>
      <c r="W44" s="6" t="s">
        <v>138</v>
      </c>
      <c r="X44" s="6" t="s">
        <v>138</v>
      </c>
      <c r="Y44" s="6" t="s">
        <v>138</v>
      </c>
      <c r="Z44" s="6" t="s">
        <v>138</v>
      </c>
      <c r="AA44" s="6" t="s">
        <v>138</v>
      </c>
      <c r="AB44" s="6" t="s">
        <v>138</v>
      </c>
      <c r="AC44" s="6" t="s">
        <v>138</v>
      </c>
      <c r="AD44" s="6" t="s">
        <v>138</v>
      </c>
      <c r="AE44" s="6" t="s">
        <v>138</v>
      </c>
      <c r="AF44" s="6" t="s">
        <v>137</v>
      </c>
      <c r="AG44" s="57">
        <v>25000000</v>
      </c>
      <c r="AH44" s="41"/>
      <c r="AI44" s="41"/>
      <c r="AJ44" s="41">
        <v>25000000</v>
      </c>
      <c r="AL44" s="58">
        <f t="shared" si="10"/>
        <v>25000000</v>
      </c>
      <c r="AM44" s="41"/>
      <c r="AN44" s="41"/>
      <c r="AO44" s="41">
        <v>25000000</v>
      </c>
      <c r="AQ44" s="59">
        <v>25000000</v>
      </c>
      <c r="AR44" s="41"/>
      <c r="AS44" s="41"/>
      <c r="AT44" s="41">
        <v>25000000</v>
      </c>
      <c r="AV44" s="60">
        <v>25000000</v>
      </c>
      <c r="AW44" s="41">
        <f t="shared" si="4"/>
        <v>0</v>
      </c>
      <c r="AX44" s="41">
        <f t="shared" si="5"/>
        <v>0</v>
      </c>
      <c r="AY44" s="41">
        <f t="shared" si="12"/>
        <v>100000000</v>
      </c>
      <c r="AZ44" s="41">
        <f t="shared" si="11"/>
        <v>0</v>
      </c>
      <c r="BA44" s="61">
        <f t="shared" si="8"/>
        <v>100000000</v>
      </c>
      <c r="BB44" s="6" t="s">
        <v>141</v>
      </c>
      <c r="BC44" s="12"/>
    </row>
    <row r="45" spans="1:55" ht="60" x14ac:dyDescent="0.25">
      <c r="A45" s="110"/>
      <c r="B45" s="77"/>
      <c r="C45" s="6"/>
      <c r="D45" s="6" t="s">
        <v>139</v>
      </c>
      <c r="E45" s="47">
        <v>2008170010061</v>
      </c>
      <c r="F45" s="6" t="s">
        <v>96</v>
      </c>
      <c r="G45" s="6">
        <v>26</v>
      </c>
      <c r="H45" s="6">
        <v>3</v>
      </c>
      <c r="I45" s="6">
        <v>11</v>
      </c>
      <c r="J45" s="6">
        <v>33</v>
      </c>
      <c r="K45" s="6">
        <v>11</v>
      </c>
      <c r="L45" s="6">
        <v>4</v>
      </c>
      <c r="M45" s="6">
        <v>80</v>
      </c>
      <c r="N45" s="6" t="s">
        <v>108</v>
      </c>
      <c r="O45" s="169"/>
      <c r="P45" s="68">
        <v>11310000000</v>
      </c>
      <c r="Q45" s="6"/>
      <c r="R45" s="6" t="s">
        <v>100</v>
      </c>
      <c r="S45" s="6"/>
      <c r="T45" s="28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57">
        <f>+P45</f>
        <v>11310000000</v>
      </c>
      <c r="AH45" s="41"/>
      <c r="AI45" s="41"/>
      <c r="AJ45" s="41"/>
      <c r="AK45" s="41"/>
      <c r="AL45" s="58"/>
      <c r="AM45" s="41"/>
      <c r="AN45" s="41"/>
      <c r="AO45" s="41"/>
      <c r="AP45" s="41"/>
      <c r="AQ45" s="59"/>
      <c r="AR45" s="41"/>
      <c r="AS45" s="41"/>
      <c r="AT45" s="41"/>
      <c r="AU45" s="41"/>
      <c r="AV45" s="60"/>
      <c r="AW45" s="41"/>
      <c r="AX45" s="41"/>
      <c r="AY45" s="41"/>
      <c r="AZ45" s="41"/>
      <c r="BA45" s="61">
        <f t="shared" si="8"/>
        <v>11310000000</v>
      </c>
      <c r="BB45" s="6" t="s">
        <v>141</v>
      </c>
      <c r="BC45" s="12"/>
    </row>
    <row r="46" spans="1:55" ht="35.25" customHeight="1" x14ac:dyDescent="0.25">
      <c r="A46" s="1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69"/>
      <c r="P46" s="41"/>
      <c r="Q46" s="6"/>
      <c r="R46" s="6"/>
      <c r="S46" s="6"/>
      <c r="T46" s="28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57"/>
      <c r="AH46" s="41"/>
      <c r="AI46" s="41"/>
      <c r="AJ46" s="41"/>
      <c r="AK46" s="41"/>
      <c r="AL46" s="58"/>
      <c r="AM46" s="41"/>
      <c r="AN46" s="41"/>
      <c r="AO46" s="41"/>
      <c r="AP46" s="41"/>
      <c r="AQ46" s="59"/>
      <c r="AR46" s="41"/>
      <c r="AS46" s="41"/>
      <c r="AT46" s="41"/>
      <c r="AU46" s="41"/>
      <c r="AV46" s="60"/>
      <c r="AW46" s="41"/>
      <c r="AX46" s="41"/>
      <c r="AY46" s="41"/>
      <c r="AZ46" s="41"/>
      <c r="BA46" s="61"/>
      <c r="BB46" s="6"/>
      <c r="BC46" s="12"/>
    </row>
    <row r="47" spans="1:55" ht="123.95" customHeight="1" x14ac:dyDescent="0.25">
      <c r="A47" s="109" t="s">
        <v>101</v>
      </c>
      <c r="B47" s="75" t="s">
        <v>102</v>
      </c>
      <c r="C47" s="6"/>
      <c r="D47" s="6" t="s">
        <v>105</v>
      </c>
      <c r="E47" s="47"/>
      <c r="F47" s="6" t="s">
        <v>103</v>
      </c>
      <c r="G47" s="6">
        <v>26</v>
      </c>
      <c r="H47" s="6">
        <v>3</v>
      </c>
      <c r="I47" s="6">
        <v>11</v>
      </c>
      <c r="J47" s="6">
        <v>33</v>
      </c>
      <c r="K47" s="6">
        <v>24</v>
      </c>
      <c r="L47" s="6">
        <v>6</v>
      </c>
      <c r="M47" s="6">
        <v>80</v>
      </c>
      <c r="N47" s="6" t="s">
        <v>107</v>
      </c>
      <c r="O47" s="169"/>
      <c r="P47" s="68">
        <v>11998000000</v>
      </c>
      <c r="Q47" s="6"/>
      <c r="R47" s="6"/>
      <c r="S47" s="6"/>
      <c r="T47" s="28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57">
        <f t="shared" ref="AG47:AG48" si="13">+P47</f>
        <v>11998000000</v>
      </c>
      <c r="AH47" s="41"/>
      <c r="AI47" s="41"/>
      <c r="AJ47" s="41"/>
      <c r="AK47" s="41"/>
      <c r="AL47" s="58"/>
      <c r="AM47" s="41"/>
      <c r="AN47" s="41"/>
      <c r="AO47" s="41"/>
      <c r="AP47" s="41"/>
      <c r="AQ47" s="59"/>
      <c r="AR47" s="41"/>
      <c r="AS47" s="41"/>
      <c r="AT47" s="41"/>
      <c r="AU47" s="41"/>
      <c r="AV47" s="60"/>
      <c r="AW47" s="41"/>
      <c r="AX47" s="41"/>
      <c r="AY47" s="41"/>
      <c r="AZ47" s="41"/>
      <c r="BA47" s="61">
        <f t="shared" si="8"/>
        <v>11998000000</v>
      </c>
      <c r="BB47" s="6" t="s">
        <v>141</v>
      </c>
      <c r="BC47" s="12"/>
    </row>
    <row r="48" spans="1:55" ht="60" x14ac:dyDescent="0.25">
      <c r="A48" s="110"/>
      <c r="B48" s="77"/>
      <c r="C48" s="6"/>
      <c r="D48" s="6" t="s">
        <v>106</v>
      </c>
      <c r="E48" s="47"/>
      <c r="F48" s="6" t="s">
        <v>104</v>
      </c>
      <c r="G48" s="6">
        <v>26</v>
      </c>
      <c r="H48" s="6">
        <v>3</v>
      </c>
      <c r="I48" s="6">
        <v>11</v>
      </c>
      <c r="J48" s="6">
        <v>33</v>
      </c>
      <c r="K48" s="6">
        <v>24</v>
      </c>
      <c r="L48" s="6">
        <v>5</v>
      </c>
      <c r="M48" s="6">
        <v>81</v>
      </c>
      <c r="N48" s="6" t="s">
        <v>107</v>
      </c>
      <c r="O48" s="169"/>
      <c r="P48" s="68">
        <v>4528000000</v>
      </c>
      <c r="Q48" s="6"/>
      <c r="R48" s="6"/>
      <c r="S48" s="6"/>
      <c r="T48" s="2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57">
        <f t="shared" si="13"/>
        <v>4528000000</v>
      </c>
      <c r="AH48" s="41"/>
      <c r="AI48" s="41"/>
      <c r="AJ48" s="41"/>
      <c r="AK48" s="41"/>
      <c r="AL48" s="58"/>
      <c r="AM48" s="41"/>
      <c r="AN48" s="41"/>
      <c r="AO48" s="41"/>
      <c r="AP48" s="41"/>
      <c r="AQ48" s="59"/>
      <c r="AR48" s="41"/>
      <c r="AS48" s="41"/>
      <c r="AT48" s="41"/>
      <c r="AU48" s="41"/>
      <c r="AV48" s="60"/>
      <c r="AW48" s="41"/>
      <c r="AX48" s="41"/>
      <c r="AY48" s="41"/>
      <c r="AZ48" s="41"/>
      <c r="BA48" s="61">
        <f t="shared" si="8"/>
        <v>4528000000</v>
      </c>
      <c r="BB48" s="6" t="s">
        <v>141</v>
      </c>
      <c r="BC48" s="12"/>
    </row>
    <row r="49" spans="1:55" ht="35.25" customHeight="1" x14ac:dyDescent="0.25">
      <c r="A49" s="1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69"/>
      <c r="P49" s="41"/>
      <c r="Q49" s="6"/>
      <c r="R49" s="6"/>
      <c r="S49" s="6"/>
      <c r="T49" s="2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57"/>
      <c r="AH49" s="41"/>
      <c r="AI49" s="41"/>
      <c r="AJ49" s="41"/>
      <c r="AK49" s="41"/>
      <c r="AL49" s="58"/>
      <c r="AM49" s="41"/>
      <c r="AN49" s="41"/>
      <c r="AO49" s="41"/>
      <c r="AP49" s="41"/>
      <c r="AQ49" s="59"/>
      <c r="AR49" s="41"/>
      <c r="AS49" s="41"/>
      <c r="AT49" s="41"/>
      <c r="AU49" s="41"/>
      <c r="AV49" s="60"/>
      <c r="AW49" s="41"/>
      <c r="AX49" s="41"/>
      <c r="AY49" s="41"/>
      <c r="AZ49" s="41"/>
      <c r="BA49" s="61"/>
      <c r="BB49" s="6"/>
      <c r="BC49" s="12"/>
    </row>
    <row r="50" spans="1:55" s="7" customFormat="1" ht="35.25" customHeight="1" thickBot="1" x14ac:dyDescent="0.3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70"/>
      <c r="P50" s="69">
        <f>+SUM(P16:P49)</f>
        <v>33684000000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62">
        <f>+SUM(AG16:AG49)</f>
        <v>29635005194.805195</v>
      </c>
      <c r="AH50" s="43"/>
      <c r="AI50" s="43"/>
      <c r="AJ50" s="43"/>
      <c r="AK50" s="43"/>
      <c r="AL50" s="63">
        <f>+SUM(AL16:AL49)</f>
        <v>2943150649.3506503</v>
      </c>
      <c r="AM50" s="43"/>
      <c r="AN50" s="43"/>
      <c r="AO50" s="43"/>
      <c r="AP50" s="43"/>
      <c r="AQ50" s="64">
        <f>+SUM(AQ16:AQ49)</f>
        <v>907207792.20779192</v>
      </c>
      <c r="AR50" s="43"/>
      <c r="AS50" s="43"/>
      <c r="AT50" s="43"/>
      <c r="AU50" s="43"/>
      <c r="AV50" s="65">
        <f>+SUM(AV16:AV49)</f>
        <v>198636363.63636363</v>
      </c>
      <c r="AW50" s="43"/>
      <c r="AX50" s="43"/>
      <c r="AY50" s="43"/>
      <c r="AZ50" s="43"/>
      <c r="BA50" s="66">
        <f>+AV50+AQ50+AL50+AG50</f>
        <v>33684000000</v>
      </c>
      <c r="BB50" s="14"/>
      <c r="BC50" s="15"/>
    </row>
    <row r="51" spans="1:5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71"/>
      <c r="P51" s="4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67"/>
      <c r="AT51" s="67"/>
      <c r="AU51" s="67"/>
      <c r="AV51" s="67"/>
      <c r="AW51" s="67"/>
      <c r="AX51" s="67"/>
      <c r="AY51" s="67"/>
      <c r="AZ51" s="67"/>
      <c r="BA51" s="67"/>
      <c r="BB51" s="3"/>
      <c r="BC51" s="3"/>
    </row>
    <row r="52" spans="1:5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71"/>
      <c r="P52" s="4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67"/>
      <c r="AT52" s="67"/>
      <c r="AU52" s="67"/>
      <c r="AV52" s="67"/>
      <c r="AW52" s="67"/>
      <c r="AX52" s="67"/>
      <c r="AY52" s="67"/>
      <c r="AZ52" s="67"/>
      <c r="BA52" s="67"/>
      <c r="BB52" s="3"/>
      <c r="BC52" s="3"/>
    </row>
    <row r="53" spans="1:5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71"/>
      <c r="P53" s="4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67"/>
      <c r="AT53" s="67"/>
      <c r="AU53" s="67"/>
      <c r="AV53" s="67"/>
      <c r="AW53" s="67"/>
      <c r="AX53" s="67"/>
      <c r="AY53" s="67"/>
      <c r="AZ53" s="67"/>
      <c r="BA53" s="67"/>
      <c r="BB53" s="3"/>
      <c r="BC53" s="3"/>
    </row>
    <row r="54" spans="1:55" ht="16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71"/>
      <c r="P54" s="4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67"/>
      <c r="AT54" s="67"/>
      <c r="AU54" s="67"/>
      <c r="AV54" s="67"/>
      <c r="AW54" s="67"/>
      <c r="AX54" s="67"/>
      <c r="AY54" s="67"/>
      <c r="AZ54" s="67"/>
      <c r="BA54" s="67"/>
      <c r="BB54" s="3"/>
      <c r="BC54" s="3"/>
    </row>
    <row r="55" spans="1:5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71"/>
      <c r="P55" s="4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67"/>
      <c r="AT55" s="67"/>
      <c r="AU55" s="67"/>
      <c r="AV55" s="67"/>
      <c r="AW55" s="67"/>
      <c r="AX55" s="67"/>
      <c r="AY55" s="67"/>
      <c r="AZ55" s="67"/>
      <c r="BA55" s="67"/>
      <c r="BB55" s="3"/>
      <c r="BC55" s="3"/>
    </row>
    <row r="56" spans="1:5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71"/>
      <c r="P56" s="4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67"/>
      <c r="AT56" s="67"/>
      <c r="AU56" s="67"/>
      <c r="AV56" s="67"/>
      <c r="AW56" s="67"/>
      <c r="AX56" s="67"/>
      <c r="AY56" s="67"/>
      <c r="AZ56" s="67"/>
      <c r="BA56" s="67"/>
      <c r="BB56" s="3"/>
      <c r="BC56" s="3"/>
    </row>
    <row r="57" spans="1:5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71"/>
      <c r="P57" s="4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67"/>
      <c r="AT57" s="67"/>
      <c r="AU57" s="67"/>
      <c r="AV57" s="67"/>
      <c r="AW57" s="67"/>
      <c r="AX57" s="67"/>
      <c r="AY57" s="67"/>
      <c r="AZ57" s="67"/>
      <c r="BA57" s="67"/>
      <c r="BB57" s="3"/>
      <c r="BC57" s="3"/>
    </row>
    <row r="58" spans="1:5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45"/>
      <c r="Q58" s="4"/>
      <c r="R58" s="4"/>
      <c r="S58" s="4"/>
      <c r="T58" s="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67"/>
      <c r="AT58" s="67"/>
      <c r="AU58" s="67"/>
      <c r="AV58" s="67"/>
      <c r="AW58" s="67"/>
      <c r="AX58" s="67"/>
      <c r="AY58" s="67"/>
      <c r="AZ58" s="67"/>
      <c r="BA58" s="67"/>
      <c r="BB58" s="4"/>
      <c r="BC58" s="4"/>
    </row>
    <row r="59" spans="1:5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/>
      <c r="P59" s="45"/>
      <c r="Q59" s="4"/>
      <c r="R59" s="4"/>
      <c r="S59" s="4"/>
      <c r="T59" s="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67"/>
      <c r="AT59" s="67"/>
      <c r="AU59" s="67"/>
      <c r="AV59" s="67"/>
      <c r="AW59" s="67"/>
      <c r="AX59" s="67"/>
      <c r="AY59" s="67"/>
      <c r="AZ59" s="67"/>
      <c r="BA59" s="67"/>
      <c r="BB59" s="4"/>
      <c r="BC59" s="4"/>
    </row>
    <row r="60" spans="1:5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  <c r="P60" s="45"/>
      <c r="Q60" s="4"/>
      <c r="R60" s="4"/>
      <c r="S60" s="4"/>
      <c r="T60" s="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"/>
      <c r="BC60" s="4"/>
    </row>
    <row r="61" spans="1:5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45"/>
      <c r="Q61" s="4"/>
      <c r="R61" s="4"/>
      <c r="S61" s="4"/>
      <c r="T61" s="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"/>
      <c r="BC61" s="4"/>
    </row>
    <row r="62" spans="1:5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45"/>
      <c r="Q62" s="4"/>
      <c r="R62" s="4"/>
      <c r="S62" s="4"/>
      <c r="T62" s="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"/>
      <c r="BC62" s="4"/>
    </row>
    <row r="63" spans="1:5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  <c r="P63" s="45"/>
      <c r="Q63" s="4"/>
      <c r="R63" s="4"/>
      <c r="S63" s="4"/>
      <c r="T63" s="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"/>
      <c r="BC63" s="4"/>
    </row>
    <row r="64" spans="1:5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  <c r="P64" s="45"/>
      <c r="Q64" s="4"/>
      <c r="R64" s="4"/>
      <c r="S64" s="4"/>
      <c r="T64" s="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"/>
      <c r="BC64" s="4"/>
    </row>
    <row r="65" spans="1:5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  <c r="P65" s="45"/>
      <c r="Q65" s="4"/>
      <c r="R65" s="4"/>
      <c r="S65" s="4"/>
      <c r="T65" s="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"/>
      <c r="BC65" s="4"/>
    </row>
    <row r="66" spans="1:5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45"/>
      <c r="Q66" s="4"/>
      <c r="R66" s="4"/>
      <c r="S66" s="4"/>
      <c r="T66" s="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"/>
      <c r="BC66" s="4"/>
    </row>
    <row r="67" spans="1:5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45"/>
      <c r="Q67" s="4"/>
      <c r="R67" s="4"/>
      <c r="S67" s="4"/>
      <c r="T67" s="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"/>
      <c r="BC67" s="4"/>
    </row>
    <row r="68" spans="1:5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45"/>
      <c r="Q68" s="4"/>
      <c r="R68" s="4"/>
      <c r="S68" s="4"/>
      <c r="T68" s="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"/>
      <c r="BC68" s="4"/>
    </row>
    <row r="69" spans="1:5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  <c r="P69" s="45"/>
      <c r="Q69" s="4"/>
      <c r="R69" s="4"/>
      <c r="S69" s="4"/>
      <c r="T69" s="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"/>
      <c r="BC69" s="4"/>
    </row>
    <row r="70" spans="1:5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45"/>
      <c r="Q70" s="4"/>
      <c r="R70" s="4"/>
      <c r="S70" s="4"/>
      <c r="T70" s="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"/>
      <c r="BC70" s="4"/>
    </row>
    <row r="71" spans="1:5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45"/>
      <c r="Q71" s="4"/>
      <c r="R71" s="4"/>
      <c r="S71" s="4"/>
      <c r="T71" s="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"/>
      <c r="BC71" s="4"/>
    </row>
    <row r="72" spans="1:5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45"/>
      <c r="Q72" s="4"/>
      <c r="R72" s="4"/>
      <c r="S72" s="4"/>
      <c r="T72" s="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"/>
      <c r="BC72" s="4"/>
    </row>
    <row r="73" spans="1:5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  <c r="P73" s="45"/>
      <c r="Q73" s="4"/>
      <c r="R73" s="4"/>
      <c r="S73" s="4"/>
      <c r="T73" s="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"/>
      <c r="BC73" s="4"/>
    </row>
    <row r="74" spans="1:5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  <c r="P74" s="45"/>
      <c r="Q74" s="4"/>
      <c r="R74" s="4"/>
      <c r="S74" s="4"/>
      <c r="T74" s="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"/>
      <c r="BC74" s="4"/>
    </row>
    <row r="75" spans="1:5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  <c r="P75" s="45"/>
      <c r="Q75" s="4"/>
      <c r="R75" s="4"/>
      <c r="S75" s="4"/>
      <c r="T75" s="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"/>
      <c r="BC75" s="4"/>
    </row>
    <row r="76" spans="1:5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  <c r="P76" s="45"/>
      <c r="Q76" s="4"/>
      <c r="R76" s="4"/>
      <c r="S76" s="4"/>
      <c r="T76" s="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"/>
      <c r="BC76" s="4"/>
    </row>
    <row r="77" spans="1:5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  <c r="P77" s="45"/>
      <c r="Q77" s="4"/>
      <c r="R77" s="4"/>
      <c r="S77" s="4"/>
      <c r="T77" s="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"/>
      <c r="BC77" s="4"/>
    </row>
    <row r="78" spans="1:5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  <c r="P78" s="45"/>
      <c r="Q78" s="4"/>
      <c r="R78" s="4"/>
      <c r="S78" s="4"/>
      <c r="T78" s="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"/>
      <c r="BC78" s="4"/>
    </row>
    <row r="79" spans="1:5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  <c r="P79" s="45"/>
      <c r="Q79" s="4"/>
      <c r="R79" s="4"/>
      <c r="S79" s="4"/>
      <c r="T79" s="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"/>
      <c r="BC79" s="4"/>
    </row>
    <row r="80" spans="1:5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"/>
      <c r="P80" s="45"/>
      <c r="Q80" s="4"/>
      <c r="R80" s="4"/>
      <c r="S80" s="4"/>
      <c r="T80" s="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"/>
      <c r="BC80" s="4"/>
    </row>
    <row r="81" spans="1:5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"/>
      <c r="P81" s="45"/>
      <c r="Q81" s="4"/>
      <c r="R81" s="4"/>
      <c r="S81" s="4"/>
      <c r="T81" s="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"/>
      <c r="BC81" s="4"/>
    </row>
    <row r="82" spans="1:5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5"/>
      <c r="P82" s="45"/>
      <c r="Q82" s="4"/>
      <c r="R82" s="4"/>
      <c r="S82" s="4"/>
      <c r="T82" s="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"/>
      <c r="BC82" s="4"/>
    </row>
    <row r="83" spans="1:5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"/>
      <c r="P83" s="45"/>
      <c r="Q83" s="4"/>
      <c r="R83" s="4"/>
      <c r="S83" s="4"/>
      <c r="T83" s="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"/>
      <c r="BC83" s="4"/>
    </row>
    <row r="84" spans="1:5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"/>
      <c r="P84" s="45"/>
      <c r="Q84" s="4"/>
      <c r="R84" s="4"/>
      <c r="S84" s="4"/>
      <c r="T84" s="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"/>
      <c r="BC84" s="4"/>
    </row>
    <row r="85" spans="1:5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  <c r="P85" s="45"/>
      <c r="Q85" s="4"/>
      <c r="R85" s="4"/>
      <c r="S85" s="4"/>
      <c r="T85" s="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"/>
      <c r="BC85" s="4"/>
    </row>
    <row r="86" spans="1:5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  <c r="P86" s="45"/>
      <c r="Q86" s="4"/>
      <c r="R86" s="4"/>
      <c r="S86" s="4"/>
      <c r="T86" s="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"/>
      <c r="BC86" s="4"/>
    </row>
    <row r="87" spans="1:5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"/>
      <c r="P87" s="45"/>
      <c r="Q87" s="4"/>
      <c r="R87" s="4"/>
      <c r="S87" s="4"/>
      <c r="T87" s="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"/>
      <c r="BC87" s="4"/>
    </row>
    <row r="88" spans="1:5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5"/>
      <c r="P88" s="45"/>
      <c r="Q88" s="4"/>
      <c r="R88" s="4"/>
      <c r="S88" s="4"/>
      <c r="T88" s="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"/>
      <c r="BC88" s="4"/>
    </row>
    <row r="89" spans="1:5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/>
      <c r="P89" s="45"/>
      <c r="Q89" s="4"/>
      <c r="R89" s="4"/>
      <c r="S89" s="4"/>
      <c r="T89" s="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"/>
      <c r="BC89" s="4"/>
    </row>
    <row r="90" spans="1:5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  <c r="P90" s="45"/>
      <c r="Q90" s="4"/>
      <c r="R90" s="4"/>
      <c r="S90" s="4"/>
      <c r="T90" s="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"/>
      <c r="BC90" s="4"/>
    </row>
    <row r="91" spans="1:5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45"/>
      <c r="Q91" s="4"/>
      <c r="R91" s="4"/>
      <c r="S91" s="4"/>
      <c r="T91" s="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"/>
      <c r="BC91" s="4"/>
    </row>
    <row r="92" spans="1:5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45"/>
      <c r="Q92" s="4"/>
      <c r="R92" s="4"/>
      <c r="S92" s="4"/>
      <c r="T92" s="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"/>
      <c r="BC92" s="4"/>
    </row>
    <row r="93" spans="1:5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  <c r="P93" s="45"/>
      <c r="Q93" s="4"/>
      <c r="R93" s="4"/>
      <c r="S93" s="4"/>
      <c r="T93" s="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"/>
      <c r="BC93" s="4"/>
    </row>
    <row r="94" spans="1:5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"/>
      <c r="P94" s="45"/>
      <c r="Q94" s="4"/>
      <c r="R94" s="4"/>
      <c r="S94" s="4"/>
      <c r="T94" s="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"/>
      <c r="BC94" s="4"/>
    </row>
    <row r="95" spans="1:5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  <c r="P95" s="45"/>
      <c r="Q95" s="4"/>
      <c r="R95" s="4"/>
      <c r="S95" s="4"/>
      <c r="T95" s="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"/>
      <c r="BC95" s="4"/>
    </row>
    <row r="96" spans="1:5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  <c r="P96" s="45"/>
      <c r="Q96" s="4"/>
      <c r="R96" s="4"/>
      <c r="S96" s="4"/>
      <c r="T96" s="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"/>
      <c r="BC96" s="4"/>
    </row>
    <row r="97" spans="1:5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  <c r="P97" s="45"/>
      <c r="Q97" s="4"/>
      <c r="R97" s="4"/>
      <c r="S97" s="4"/>
      <c r="T97" s="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"/>
      <c r="BC97" s="4"/>
    </row>
    <row r="98" spans="1:5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  <c r="P98" s="45"/>
      <c r="Q98" s="4"/>
      <c r="R98" s="4"/>
      <c r="S98" s="4"/>
      <c r="T98" s="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"/>
      <c r="BC98" s="4"/>
    </row>
    <row r="99" spans="1:5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  <c r="P99" s="45"/>
      <c r="Q99" s="4"/>
      <c r="R99" s="4"/>
      <c r="S99" s="4"/>
      <c r="T99" s="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"/>
      <c r="BC99" s="4"/>
    </row>
    <row r="100" spans="1:5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  <c r="P100" s="45"/>
      <c r="Q100" s="4"/>
      <c r="R100" s="4"/>
      <c r="S100" s="4"/>
      <c r="T100" s="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"/>
      <c r="BC100" s="4"/>
    </row>
    <row r="101" spans="1:5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45"/>
      <c r="Q101" s="4"/>
      <c r="R101" s="4"/>
      <c r="S101" s="4"/>
      <c r="T101" s="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"/>
      <c r="BC101" s="4"/>
    </row>
    <row r="102" spans="1:5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45"/>
      <c r="Q102" s="4"/>
      <c r="R102" s="4"/>
      <c r="S102" s="4"/>
      <c r="T102" s="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"/>
      <c r="BC102" s="4"/>
    </row>
    <row r="103" spans="1:5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45"/>
      <c r="Q103" s="4"/>
      <c r="R103" s="4"/>
      <c r="S103" s="4"/>
      <c r="T103" s="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"/>
      <c r="BC103" s="4"/>
    </row>
    <row r="104" spans="1:5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  <c r="P104" s="45"/>
      <c r="Q104" s="4"/>
      <c r="R104" s="4"/>
      <c r="S104" s="4"/>
      <c r="T104" s="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"/>
      <c r="BC104" s="4"/>
    </row>
    <row r="105" spans="1:5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45"/>
      <c r="Q105" s="4"/>
      <c r="R105" s="4"/>
      <c r="S105" s="4"/>
      <c r="T105" s="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"/>
      <c r="BC105" s="4"/>
    </row>
    <row r="106" spans="1:5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  <c r="P106" s="45"/>
      <c r="Q106" s="4"/>
      <c r="R106" s="4"/>
      <c r="S106" s="4"/>
      <c r="T106" s="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"/>
      <c r="BC106" s="4"/>
    </row>
    <row r="107" spans="1:5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45"/>
      <c r="Q107" s="4"/>
      <c r="R107" s="4"/>
      <c r="S107" s="4"/>
      <c r="T107" s="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"/>
      <c r="BC107" s="4"/>
    </row>
    <row r="108" spans="1:5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45"/>
      <c r="Q108" s="4"/>
      <c r="R108" s="4"/>
      <c r="S108" s="4"/>
      <c r="T108" s="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"/>
      <c r="BC108" s="4"/>
    </row>
    <row r="109" spans="1:5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45"/>
      <c r="Q109" s="4"/>
      <c r="R109" s="4"/>
      <c r="S109" s="4"/>
      <c r="T109" s="5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"/>
      <c r="BC109" s="4"/>
    </row>
    <row r="110" spans="1:5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  <c r="P110" s="45"/>
      <c r="Q110" s="4"/>
      <c r="R110" s="4"/>
      <c r="S110" s="4"/>
      <c r="T110" s="5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"/>
      <c r="BC110" s="4"/>
    </row>
    <row r="111" spans="1:5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  <c r="P111" s="45"/>
      <c r="Q111" s="4"/>
      <c r="R111" s="4"/>
      <c r="S111" s="4"/>
      <c r="T111" s="5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"/>
      <c r="BC111" s="4"/>
    </row>
    <row r="112" spans="1:5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  <c r="P112" s="45"/>
      <c r="Q112" s="4"/>
      <c r="R112" s="4"/>
      <c r="S112" s="4"/>
      <c r="T112" s="5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"/>
      <c r="BC112" s="4"/>
    </row>
    <row r="113" spans="1:5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  <c r="P113" s="45"/>
      <c r="Q113" s="4"/>
      <c r="R113" s="4"/>
      <c r="S113" s="4"/>
      <c r="T113" s="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"/>
      <c r="BC113" s="4"/>
    </row>
    <row r="114" spans="1:5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45"/>
      <c r="Q114" s="4"/>
      <c r="R114" s="4"/>
      <c r="S114" s="4"/>
      <c r="T114" s="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"/>
      <c r="BC114" s="4"/>
    </row>
    <row r="115" spans="1:5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45"/>
      <c r="Q115" s="4"/>
      <c r="R115" s="4"/>
      <c r="S115" s="4"/>
      <c r="T115" s="5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"/>
      <c r="BC115" s="4"/>
    </row>
    <row r="116" spans="1:5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45"/>
      <c r="Q116" s="4"/>
      <c r="R116" s="4"/>
      <c r="S116" s="4"/>
      <c r="T116" s="5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"/>
      <c r="BC116" s="4"/>
    </row>
    <row r="117" spans="1:5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45"/>
      <c r="Q117" s="4"/>
      <c r="R117" s="4"/>
      <c r="S117" s="4"/>
      <c r="T117" s="5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"/>
      <c r="BC117" s="4"/>
    </row>
    <row r="118" spans="1:5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45"/>
      <c r="Q118" s="4"/>
      <c r="R118" s="4"/>
      <c r="S118" s="4"/>
      <c r="T118" s="5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"/>
      <c r="BC118" s="4"/>
    </row>
    <row r="119" spans="1:5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  <c r="P119" s="45"/>
      <c r="Q119" s="4"/>
      <c r="R119" s="4"/>
      <c r="S119" s="4"/>
      <c r="T119" s="5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"/>
      <c r="BC119" s="4"/>
    </row>
    <row r="120" spans="1:5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  <c r="P120" s="45"/>
      <c r="Q120" s="4"/>
      <c r="R120" s="4"/>
      <c r="S120" s="4"/>
      <c r="T120" s="5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"/>
      <c r="BC120" s="4"/>
    </row>
    <row r="121" spans="1:5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  <c r="P121" s="45"/>
      <c r="Q121" s="4"/>
      <c r="R121" s="4"/>
      <c r="S121" s="4"/>
      <c r="T121" s="5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"/>
      <c r="BC121" s="4"/>
    </row>
    <row r="122" spans="1:5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  <c r="P122" s="45"/>
      <c r="Q122" s="4"/>
      <c r="R122" s="4"/>
      <c r="S122" s="4"/>
      <c r="T122" s="5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"/>
      <c r="BC122" s="4"/>
    </row>
    <row r="123" spans="1:5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  <c r="P123" s="45"/>
      <c r="Q123" s="4"/>
      <c r="R123" s="4"/>
      <c r="S123" s="4"/>
      <c r="T123" s="5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"/>
      <c r="BC123" s="4"/>
    </row>
    <row r="124" spans="1:5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  <c r="P124" s="45"/>
      <c r="Q124" s="4"/>
      <c r="R124" s="4"/>
      <c r="S124" s="4"/>
      <c r="T124" s="5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"/>
      <c r="BC124" s="4"/>
    </row>
    <row r="125" spans="1:5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  <c r="P125" s="45"/>
      <c r="Q125" s="4"/>
      <c r="R125" s="4"/>
      <c r="S125" s="4"/>
      <c r="T125" s="5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"/>
      <c r="BC125" s="4"/>
    </row>
  </sheetData>
  <mergeCells count="37">
    <mergeCell ref="B47:B48"/>
    <mergeCell ref="A47:A48"/>
    <mergeCell ref="R16:R34"/>
    <mergeCell ref="R35:R44"/>
    <mergeCell ref="F16:F34"/>
    <mergeCell ref="E16:E34"/>
    <mergeCell ref="E35:E44"/>
    <mergeCell ref="F35:F44"/>
    <mergeCell ref="B16:B45"/>
    <mergeCell ref="A16:A45"/>
    <mergeCell ref="C7:BB7"/>
    <mergeCell ref="C8:BB8"/>
    <mergeCell ref="A1:B8"/>
    <mergeCell ref="A13:P13"/>
    <mergeCell ref="U13:AF13"/>
    <mergeCell ref="C4:BB4"/>
    <mergeCell ref="A9:BC9"/>
    <mergeCell ref="A12:BC12"/>
    <mergeCell ref="C6:BB6"/>
    <mergeCell ref="BC1:BC8"/>
    <mergeCell ref="A11:BC11"/>
    <mergeCell ref="C1:BB1"/>
    <mergeCell ref="C2:BB2"/>
    <mergeCell ref="C3:BB3"/>
    <mergeCell ref="Q13:T13"/>
    <mergeCell ref="C5:BB5"/>
    <mergeCell ref="BC13:BC14"/>
    <mergeCell ref="A10:BC10"/>
    <mergeCell ref="BB13:BB14"/>
    <mergeCell ref="D16:D44"/>
    <mergeCell ref="S16:S34"/>
    <mergeCell ref="S35:S44"/>
    <mergeCell ref="T35:T44"/>
    <mergeCell ref="T16:T34"/>
    <mergeCell ref="N41:N42"/>
    <mergeCell ref="AG13:BA13"/>
    <mergeCell ref="G14:M1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5" scale="75" firstPageNumber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topLeftCell="A27" zoomScale="60" zoomScaleNormal="60" workbookViewId="0">
      <selection activeCell="B54" sqref="B54"/>
    </sheetView>
  </sheetViews>
  <sheetFormatPr baseColWidth="10" defaultRowHeight="15" x14ac:dyDescent="0.25"/>
  <cols>
    <col min="2" max="2" width="17.5703125" customWidth="1"/>
    <col min="3" max="3" width="88.140625" style="17" customWidth="1"/>
    <col min="4" max="4" width="5.42578125" bestFit="1" customWidth="1"/>
    <col min="5" max="5" width="8.140625" customWidth="1"/>
    <col min="6" max="8" width="17.42578125" customWidth="1"/>
    <col min="9" max="9" width="39.7109375" customWidth="1"/>
  </cols>
  <sheetData>
    <row r="1" spans="2:9" x14ac:dyDescent="0.25">
      <c r="B1" s="115" t="s">
        <v>28</v>
      </c>
      <c r="C1" s="116"/>
      <c r="D1" s="116"/>
      <c r="E1" s="116"/>
      <c r="F1" s="116"/>
      <c r="G1" s="116"/>
      <c r="H1" s="116"/>
      <c r="I1" s="117"/>
    </row>
    <row r="2" spans="2:9" x14ac:dyDescent="0.25">
      <c r="B2" s="118"/>
      <c r="C2" s="119"/>
      <c r="D2" s="119"/>
      <c r="E2" s="119"/>
      <c r="F2" s="119"/>
      <c r="G2" s="119"/>
      <c r="H2" s="119"/>
      <c r="I2" s="120"/>
    </row>
    <row r="3" spans="2:9" ht="15.75" thickBot="1" x14ac:dyDescent="0.3">
      <c r="B3" s="121"/>
      <c r="C3" s="122"/>
      <c r="D3" s="122"/>
      <c r="E3" s="122"/>
      <c r="F3" s="122"/>
      <c r="G3" s="122"/>
      <c r="H3" s="122"/>
      <c r="I3" s="123"/>
    </row>
    <row r="4" spans="2:9" ht="29.25" thickBot="1" x14ac:dyDescent="0.3">
      <c r="B4" s="26" t="s">
        <v>29</v>
      </c>
      <c r="C4" s="25" t="s">
        <v>31</v>
      </c>
      <c r="D4" s="124" t="s">
        <v>30</v>
      </c>
      <c r="E4" s="125"/>
      <c r="F4" s="125"/>
      <c r="G4" s="125"/>
      <c r="H4" s="125"/>
      <c r="I4" s="126"/>
    </row>
    <row r="5" spans="2:9" ht="45" customHeight="1" thickBot="1" x14ac:dyDescent="0.3">
      <c r="B5" s="18">
        <v>1</v>
      </c>
      <c r="C5" s="20" t="str">
        <f>+PlanAcción!A14</f>
        <v>Programa</v>
      </c>
      <c r="D5" s="130" t="s">
        <v>39</v>
      </c>
      <c r="E5" s="131"/>
      <c r="F5" s="131"/>
      <c r="G5" s="131"/>
      <c r="H5" s="131"/>
      <c r="I5" s="132"/>
    </row>
    <row r="6" spans="2:9" ht="45" customHeight="1" thickBot="1" x14ac:dyDescent="0.3">
      <c r="B6" s="16">
        <v>2</v>
      </c>
      <c r="C6" s="21" t="str">
        <f>+PlanAcción!B14</f>
        <v>Subprograma</v>
      </c>
      <c r="D6" s="130" t="s">
        <v>40</v>
      </c>
      <c r="E6" s="131"/>
      <c r="F6" s="131"/>
      <c r="G6" s="131"/>
      <c r="H6" s="131"/>
      <c r="I6" s="132"/>
    </row>
    <row r="7" spans="2:9" ht="45" customHeight="1" thickBot="1" x14ac:dyDescent="0.3">
      <c r="B7" s="16">
        <v>3</v>
      </c>
      <c r="C7" s="21" t="str">
        <f>+PlanAcción!C14</f>
        <v>Pond. Meta</v>
      </c>
      <c r="D7" s="130" t="s">
        <v>41</v>
      </c>
      <c r="E7" s="131"/>
      <c r="F7" s="131"/>
      <c r="G7" s="131"/>
      <c r="H7" s="131"/>
      <c r="I7" s="132"/>
    </row>
    <row r="8" spans="2:9" ht="45" customHeight="1" thickBot="1" x14ac:dyDescent="0.3">
      <c r="B8" s="16">
        <v>4</v>
      </c>
      <c r="C8" s="21" t="str">
        <f>+PlanAcción!D14</f>
        <v>Descripcion Meta de Producto</v>
      </c>
      <c r="D8" s="130" t="s">
        <v>42</v>
      </c>
      <c r="E8" s="131"/>
      <c r="F8" s="131"/>
      <c r="G8" s="131"/>
      <c r="H8" s="131"/>
      <c r="I8" s="132"/>
    </row>
    <row r="9" spans="2:9" ht="45" customHeight="1" thickBot="1" x14ac:dyDescent="0.3">
      <c r="B9" s="16">
        <v>5</v>
      </c>
      <c r="C9" s="21" t="str">
        <f>+PlanAcción!E14</f>
        <v>Código BPIM</v>
      </c>
      <c r="D9" s="130" t="s">
        <v>43</v>
      </c>
      <c r="E9" s="131"/>
      <c r="F9" s="131"/>
      <c r="G9" s="131"/>
      <c r="H9" s="131"/>
      <c r="I9" s="132"/>
    </row>
    <row r="10" spans="2:9" ht="45" customHeight="1" thickBot="1" x14ac:dyDescent="0.3">
      <c r="B10" s="16">
        <v>6</v>
      </c>
      <c r="C10" s="21" t="str">
        <f>+PlanAcción!F14</f>
        <v>Nombre Proyecto</v>
      </c>
      <c r="D10" s="130" t="s">
        <v>44</v>
      </c>
      <c r="E10" s="131"/>
      <c r="F10" s="131"/>
      <c r="G10" s="131"/>
      <c r="H10" s="131"/>
      <c r="I10" s="132"/>
    </row>
    <row r="11" spans="2:9" ht="45" customHeight="1" thickBot="1" x14ac:dyDescent="0.3">
      <c r="B11" s="16">
        <v>7</v>
      </c>
      <c r="C11" s="133" t="str">
        <f>+PlanAcción!G14</f>
        <v>RUBRO PRESUPUESTAL</v>
      </c>
      <c r="D11" s="23" t="s">
        <v>32</v>
      </c>
      <c r="E11" s="130" t="s">
        <v>47</v>
      </c>
      <c r="F11" s="131"/>
      <c r="G11" s="131"/>
      <c r="H11" s="131"/>
      <c r="I11" s="132"/>
    </row>
    <row r="12" spans="2:9" ht="45" customHeight="1" thickBot="1" x14ac:dyDescent="0.3">
      <c r="B12" s="16">
        <v>8</v>
      </c>
      <c r="C12" s="133"/>
      <c r="D12" s="19" t="s">
        <v>33</v>
      </c>
      <c r="E12" s="130" t="s">
        <v>48</v>
      </c>
      <c r="F12" s="131"/>
      <c r="G12" s="131"/>
      <c r="H12" s="131"/>
      <c r="I12" s="132"/>
    </row>
    <row r="13" spans="2:9" ht="45" customHeight="1" thickBot="1" x14ac:dyDescent="0.3">
      <c r="B13" s="16">
        <v>9</v>
      </c>
      <c r="C13" s="133"/>
      <c r="D13" s="19" t="s">
        <v>34</v>
      </c>
      <c r="E13" s="130" t="s">
        <v>49</v>
      </c>
      <c r="F13" s="131"/>
      <c r="G13" s="131"/>
      <c r="H13" s="131"/>
      <c r="I13" s="132"/>
    </row>
    <row r="14" spans="2:9" ht="45" customHeight="1" thickBot="1" x14ac:dyDescent="0.3">
      <c r="B14" s="16">
        <v>10</v>
      </c>
      <c r="C14" s="133"/>
      <c r="D14" s="19" t="s">
        <v>35</v>
      </c>
      <c r="E14" s="130" t="s">
        <v>50</v>
      </c>
      <c r="F14" s="131"/>
      <c r="G14" s="131"/>
      <c r="H14" s="131"/>
      <c r="I14" s="132"/>
    </row>
    <row r="15" spans="2:9" ht="45" customHeight="1" thickBot="1" x14ac:dyDescent="0.3">
      <c r="B15" s="16">
        <v>11</v>
      </c>
      <c r="C15" s="133"/>
      <c r="D15" s="19" t="s">
        <v>36</v>
      </c>
      <c r="E15" s="130" t="s">
        <v>51</v>
      </c>
      <c r="F15" s="131"/>
      <c r="G15" s="131"/>
      <c r="H15" s="131"/>
      <c r="I15" s="132"/>
    </row>
    <row r="16" spans="2:9" ht="45" customHeight="1" thickBot="1" x14ac:dyDescent="0.3">
      <c r="B16" s="16">
        <v>12</v>
      </c>
      <c r="C16" s="133"/>
      <c r="D16" s="19" t="s">
        <v>37</v>
      </c>
      <c r="E16" s="130" t="s">
        <v>45</v>
      </c>
      <c r="F16" s="131"/>
      <c r="G16" s="131"/>
      <c r="H16" s="131"/>
      <c r="I16" s="132"/>
    </row>
    <row r="17" spans="2:9" ht="45" customHeight="1" thickBot="1" x14ac:dyDescent="0.3">
      <c r="B17" s="16">
        <v>13</v>
      </c>
      <c r="C17" s="133"/>
      <c r="D17" s="24" t="s">
        <v>38</v>
      </c>
      <c r="E17" s="160" t="s">
        <v>52</v>
      </c>
      <c r="F17" s="161"/>
      <c r="G17" s="161"/>
      <c r="H17" s="161"/>
      <c r="I17" s="162"/>
    </row>
    <row r="18" spans="2:9" ht="45" customHeight="1" thickBot="1" x14ac:dyDescent="0.3">
      <c r="B18" s="16">
        <v>14</v>
      </c>
      <c r="C18" s="21" t="str">
        <f>+PlanAcción!N14</f>
        <v>ACTIVIDADES A DESARROLLAR EN LA VIGENCIA 2014</v>
      </c>
      <c r="D18" s="130" t="s">
        <v>53</v>
      </c>
      <c r="E18" s="131"/>
      <c r="F18" s="131"/>
      <c r="G18" s="131"/>
      <c r="H18" s="131"/>
      <c r="I18" s="132"/>
    </row>
    <row r="19" spans="2:9" ht="45" customHeight="1" thickBot="1" x14ac:dyDescent="0.3">
      <c r="B19" s="16">
        <v>15</v>
      </c>
      <c r="C19" s="21" t="str">
        <f>+PlanAcción!P14</f>
        <v>VALOR DE LA ACTIVIDAD</v>
      </c>
      <c r="D19" s="130" t="s">
        <v>54</v>
      </c>
      <c r="E19" s="131"/>
      <c r="F19" s="131"/>
      <c r="G19" s="131"/>
      <c r="H19" s="131"/>
      <c r="I19" s="132"/>
    </row>
    <row r="20" spans="2:9" ht="45" customHeight="1" thickBot="1" x14ac:dyDescent="0.3">
      <c r="B20" s="16">
        <v>16</v>
      </c>
      <c r="C20" s="21" t="str">
        <f>+PlanAcción!Q14</f>
        <v>Cod. Indic</v>
      </c>
      <c r="D20" s="130" t="s">
        <v>55</v>
      </c>
      <c r="E20" s="131"/>
      <c r="F20" s="131"/>
      <c r="G20" s="131"/>
      <c r="H20" s="131"/>
      <c r="I20" s="132"/>
    </row>
    <row r="21" spans="2:9" ht="45" customHeight="1" thickBot="1" x14ac:dyDescent="0.3">
      <c r="B21" s="16">
        <v>17</v>
      </c>
      <c r="C21" s="21" t="str">
        <f>+PlanAcción!R14</f>
        <v>Nombre</v>
      </c>
      <c r="D21" s="130" t="s">
        <v>56</v>
      </c>
      <c r="E21" s="131"/>
      <c r="F21" s="131"/>
      <c r="G21" s="131"/>
      <c r="H21" s="131"/>
      <c r="I21" s="132"/>
    </row>
    <row r="22" spans="2:9" ht="45" customHeight="1" thickBot="1" x14ac:dyDescent="0.3">
      <c r="B22" s="16">
        <v>18</v>
      </c>
      <c r="C22" s="21" t="str">
        <f>+PlanAcción!S14</f>
        <v>Valor alcanzado a 31 de dic de la vigencia 2013</v>
      </c>
      <c r="D22" s="130" t="s">
        <v>57</v>
      </c>
      <c r="E22" s="131"/>
      <c r="F22" s="131"/>
      <c r="G22" s="131"/>
      <c r="H22" s="131"/>
      <c r="I22" s="132"/>
    </row>
    <row r="23" spans="2:9" ht="45" customHeight="1" thickBot="1" x14ac:dyDescent="0.3">
      <c r="B23" s="16">
        <v>19</v>
      </c>
      <c r="C23" s="21" t="str">
        <f>+PlanAcción!T14</f>
        <v>Valor a lograrse a 31 de dic de la vigencia 2014</v>
      </c>
      <c r="D23" s="163" t="s">
        <v>58</v>
      </c>
      <c r="E23" s="164"/>
      <c r="F23" s="164"/>
      <c r="G23" s="164"/>
      <c r="H23" s="164"/>
      <c r="I23" s="165"/>
    </row>
    <row r="24" spans="2:9" s="17" customFormat="1" ht="45.75" customHeight="1" thickBot="1" x14ac:dyDescent="0.3">
      <c r="B24" s="27">
        <v>20</v>
      </c>
      <c r="C24" s="133" t="str">
        <f>+PlanAcción!U13</f>
        <v>PROGRAMACION META DE PLAN DE DESARROLLO</v>
      </c>
      <c r="D24" s="138" t="s">
        <v>80</v>
      </c>
      <c r="E24" s="139"/>
      <c r="F24" s="140"/>
      <c r="G24" s="135" t="s">
        <v>59</v>
      </c>
      <c r="H24" s="136"/>
      <c r="I24" s="137"/>
    </row>
    <row r="25" spans="2:9" s="17" customFormat="1" ht="45.75" customHeight="1" thickBot="1" x14ac:dyDescent="0.3">
      <c r="B25" s="27">
        <v>21</v>
      </c>
      <c r="C25" s="133"/>
      <c r="D25" s="127" t="s">
        <v>81</v>
      </c>
      <c r="E25" s="128"/>
      <c r="F25" s="129"/>
      <c r="G25" s="135" t="s">
        <v>59</v>
      </c>
      <c r="H25" s="136"/>
      <c r="I25" s="137"/>
    </row>
    <row r="26" spans="2:9" s="17" customFormat="1" ht="45.75" customHeight="1" thickBot="1" x14ac:dyDescent="0.3">
      <c r="B26" s="27">
        <v>22</v>
      </c>
      <c r="C26" s="133"/>
      <c r="D26" s="127" t="s">
        <v>82</v>
      </c>
      <c r="E26" s="128"/>
      <c r="F26" s="129"/>
      <c r="G26" s="135" t="s">
        <v>59</v>
      </c>
      <c r="H26" s="136"/>
      <c r="I26" s="137"/>
    </row>
    <row r="27" spans="2:9" s="17" customFormat="1" ht="45.75" customHeight="1" thickBot="1" x14ac:dyDescent="0.3">
      <c r="B27" s="16">
        <v>23</v>
      </c>
      <c r="C27" s="133"/>
      <c r="D27" s="138" t="s">
        <v>83</v>
      </c>
      <c r="E27" s="139"/>
      <c r="F27" s="140"/>
      <c r="G27" s="141" t="s">
        <v>59</v>
      </c>
      <c r="H27" s="142"/>
      <c r="I27" s="143"/>
    </row>
    <row r="28" spans="2:9" s="17" customFormat="1" ht="45.75" customHeight="1" thickBot="1" x14ac:dyDescent="0.3">
      <c r="B28" s="16">
        <v>24</v>
      </c>
      <c r="C28" s="133"/>
      <c r="D28" s="127" t="s">
        <v>84</v>
      </c>
      <c r="E28" s="128"/>
      <c r="F28" s="129"/>
      <c r="G28" s="141" t="s">
        <v>59</v>
      </c>
      <c r="H28" s="142"/>
      <c r="I28" s="143"/>
    </row>
    <row r="29" spans="2:9" s="17" customFormat="1" ht="45.75" customHeight="1" thickBot="1" x14ac:dyDescent="0.3">
      <c r="B29" s="27">
        <v>25</v>
      </c>
      <c r="C29" s="133"/>
      <c r="D29" s="127" t="s">
        <v>85</v>
      </c>
      <c r="E29" s="128"/>
      <c r="F29" s="129"/>
      <c r="G29" s="141" t="s">
        <v>59</v>
      </c>
      <c r="H29" s="142"/>
      <c r="I29" s="143"/>
    </row>
    <row r="30" spans="2:9" s="17" customFormat="1" ht="45.75" customHeight="1" thickBot="1" x14ac:dyDescent="0.3">
      <c r="B30" s="27">
        <v>26</v>
      </c>
      <c r="C30" s="133"/>
      <c r="D30" s="138" t="s">
        <v>86</v>
      </c>
      <c r="E30" s="139"/>
      <c r="F30" s="140"/>
      <c r="G30" s="141" t="s">
        <v>59</v>
      </c>
      <c r="H30" s="142"/>
      <c r="I30" s="143"/>
    </row>
    <row r="31" spans="2:9" s="17" customFormat="1" ht="45.75" customHeight="1" thickBot="1" x14ac:dyDescent="0.3">
      <c r="B31" s="27">
        <v>27</v>
      </c>
      <c r="C31" s="133"/>
      <c r="D31" s="127" t="s">
        <v>87</v>
      </c>
      <c r="E31" s="128"/>
      <c r="F31" s="129"/>
      <c r="G31" s="141" t="s">
        <v>59</v>
      </c>
      <c r="H31" s="142"/>
      <c r="I31" s="143"/>
    </row>
    <row r="32" spans="2:9" s="17" customFormat="1" ht="45.75" customHeight="1" thickBot="1" x14ac:dyDescent="0.3">
      <c r="B32" s="16">
        <v>28</v>
      </c>
      <c r="C32" s="133"/>
      <c r="D32" s="127" t="s">
        <v>88</v>
      </c>
      <c r="E32" s="128"/>
      <c r="F32" s="129"/>
      <c r="G32" s="141" t="s">
        <v>59</v>
      </c>
      <c r="H32" s="142"/>
      <c r="I32" s="143"/>
    </row>
    <row r="33" spans="2:9" s="17" customFormat="1" ht="45.75" customHeight="1" thickBot="1" x14ac:dyDescent="0.3">
      <c r="B33" s="16">
        <v>29</v>
      </c>
      <c r="C33" s="133"/>
      <c r="D33" s="138" t="s">
        <v>89</v>
      </c>
      <c r="E33" s="139"/>
      <c r="F33" s="140"/>
      <c r="G33" s="141" t="s">
        <v>59</v>
      </c>
      <c r="H33" s="142"/>
      <c r="I33" s="143"/>
    </row>
    <row r="34" spans="2:9" s="17" customFormat="1" ht="45.75" customHeight="1" thickBot="1" x14ac:dyDescent="0.3">
      <c r="B34" s="27">
        <v>30</v>
      </c>
      <c r="C34" s="133"/>
      <c r="D34" s="127" t="s">
        <v>90</v>
      </c>
      <c r="E34" s="128"/>
      <c r="F34" s="129"/>
      <c r="G34" s="141" t="s">
        <v>59</v>
      </c>
      <c r="H34" s="142"/>
      <c r="I34" s="143"/>
    </row>
    <row r="35" spans="2:9" s="17" customFormat="1" ht="45.75" customHeight="1" thickBot="1" x14ac:dyDescent="0.3">
      <c r="B35" s="38">
        <v>31</v>
      </c>
      <c r="C35" s="134"/>
      <c r="D35" s="154" t="s">
        <v>91</v>
      </c>
      <c r="E35" s="155"/>
      <c r="F35" s="156"/>
      <c r="G35" s="135" t="s">
        <v>59</v>
      </c>
      <c r="H35" s="136"/>
      <c r="I35" s="137"/>
    </row>
    <row r="36" spans="2:9" ht="19.5" customHeight="1" x14ac:dyDescent="0.25">
      <c r="B36" s="39">
        <v>32</v>
      </c>
      <c r="C36" s="144" t="str">
        <f>+PlanAcción!AG13</f>
        <v>PROGRAMACION EJECUCION DE RECURSOS POR TRIMESTRE VIGENCIA 2014</v>
      </c>
      <c r="D36" s="145" t="s">
        <v>61</v>
      </c>
      <c r="E36" s="146"/>
      <c r="F36" s="146"/>
      <c r="G36" s="146"/>
      <c r="H36" s="146"/>
      <c r="I36" s="147"/>
    </row>
    <row r="37" spans="2:9" ht="19.5" customHeight="1" x14ac:dyDescent="0.25">
      <c r="B37" s="16">
        <v>33</v>
      </c>
      <c r="C37" s="133"/>
      <c r="D37" s="148"/>
      <c r="E37" s="149"/>
      <c r="F37" s="149"/>
      <c r="G37" s="149"/>
      <c r="H37" s="149"/>
      <c r="I37" s="150"/>
    </row>
    <row r="38" spans="2:9" ht="19.5" customHeight="1" x14ac:dyDescent="0.25">
      <c r="B38" s="16">
        <v>34</v>
      </c>
      <c r="C38" s="133"/>
      <c r="D38" s="148"/>
      <c r="E38" s="149"/>
      <c r="F38" s="149"/>
      <c r="G38" s="149"/>
      <c r="H38" s="149"/>
      <c r="I38" s="150"/>
    </row>
    <row r="39" spans="2:9" ht="19.5" customHeight="1" x14ac:dyDescent="0.25">
      <c r="B39" s="27">
        <v>35</v>
      </c>
      <c r="C39" s="133"/>
      <c r="D39" s="148"/>
      <c r="E39" s="149"/>
      <c r="F39" s="149"/>
      <c r="G39" s="149"/>
      <c r="H39" s="149"/>
      <c r="I39" s="150"/>
    </row>
    <row r="40" spans="2:9" ht="19.5" customHeight="1" x14ac:dyDescent="0.25">
      <c r="B40" s="27">
        <v>36</v>
      </c>
      <c r="C40" s="133"/>
      <c r="D40" s="148"/>
      <c r="E40" s="149"/>
      <c r="F40" s="149"/>
      <c r="G40" s="149"/>
      <c r="H40" s="149"/>
      <c r="I40" s="150"/>
    </row>
    <row r="41" spans="2:9" ht="19.5" customHeight="1" x14ac:dyDescent="0.25">
      <c r="B41" s="27">
        <v>37</v>
      </c>
      <c r="C41" s="133"/>
      <c r="D41" s="148"/>
      <c r="E41" s="149"/>
      <c r="F41" s="149"/>
      <c r="G41" s="149"/>
      <c r="H41" s="149"/>
      <c r="I41" s="150"/>
    </row>
    <row r="42" spans="2:9" ht="19.5" customHeight="1" x14ac:dyDescent="0.25">
      <c r="B42" s="16">
        <v>38</v>
      </c>
      <c r="C42" s="133"/>
      <c r="D42" s="148"/>
      <c r="E42" s="149"/>
      <c r="F42" s="149"/>
      <c r="G42" s="149"/>
      <c r="H42" s="149"/>
      <c r="I42" s="150"/>
    </row>
    <row r="43" spans="2:9" ht="19.5" customHeight="1" x14ac:dyDescent="0.25">
      <c r="B43" s="16">
        <v>39</v>
      </c>
      <c r="C43" s="133"/>
      <c r="D43" s="148"/>
      <c r="E43" s="149"/>
      <c r="F43" s="149"/>
      <c r="G43" s="149"/>
      <c r="H43" s="149"/>
      <c r="I43" s="150"/>
    </row>
    <row r="44" spans="2:9" ht="19.5" customHeight="1" x14ac:dyDescent="0.25">
      <c r="B44" s="27">
        <v>40</v>
      </c>
      <c r="C44" s="133"/>
      <c r="D44" s="148"/>
      <c r="E44" s="149"/>
      <c r="F44" s="149"/>
      <c r="G44" s="149"/>
      <c r="H44" s="149"/>
      <c r="I44" s="150"/>
    </row>
    <row r="45" spans="2:9" ht="19.5" customHeight="1" x14ac:dyDescent="0.25">
      <c r="B45" s="27">
        <v>41</v>
      </c>
      <c r="C45" s="133"/>
      <c r="D45" s="148"/>
      <c r="E45" s="149"/>
      <c r="F45" s="149"/>
      <c r="G45" s="149"/>
      <c r="H45" s="149"/>
      <c r="I45" s="150"/>
    </row>
    <row r="46" spans="2:9" ht="19.5" customHeight="1" x14ac:dyDescent="0.25">
      <c r="B46" s="27">
        <v>42</v>
      </c>
      <c r="C46" s="133"/>
      <c r="D46" s="148"/>
      <c r="E46" s="149"/>
      <c r="F46" s="149"/>
      <c r="G46" s="149"/>
      <c r="H46" s="149"/>
      <c r="I46" s="150"/>
    </row>
    <row r="47" spans="2:9" ht="19.5" customHeight="1" x14ac:dyDescent="0.25">
      <c r="B47" s="16">
        <v>43</v>
      </c>
      <c r="C47" s="133"/>
      <c r="D47" s="148"/>
      <c r="E47" s="149"/>
      <c r="F47" s="149"/>
      <c r="G47" s="149"/>
      <c r="H47" s="149"/>
      <c r="I47" s="150"/>
    </row>
    <row r="48" spans="2:9" ht="19.5" customHeight="1" x14ac:dyDescent="0.25">
      <c r="B48" s="16">
        <v>44</v>
      </c>
      <c r="C48" s="133"/>
      <c r="D48" s="148"/>
      <c r="E48" s="149"/>
      <c r="F48" s="149"/>
      <c r="G48" s="149"/>
      <c r="H48" s="149"/>
      <c r="I48" s="150"/>
    </row>
    <row r="49" spans="2:9" ht="19.5" customHeight="1" x14ac:dyDescent="0.25">
      <c r="B49" s="27">
        <v>45</v>
      </c>
      <c r="C49" s="133"/>
      <c r="D49" s="148"/>
      <c r="E49" s="149"/>
      <c r="F49" s="149"/>
      <c r="G49" s="149"/>
      <c r="H49" s="149"/>
      <c r="I49" s="150"/>
    </row>
    <row r="50" spans="2:9" ht="19.5" customHeight="1" x14ac:dyDescent="0.25">
      <c r="B50" s="27">
        <v>46</v>
      </c>
      <c r="C50" s="133"/>
      <c r="D50" s="148"/>
      <c r="E50" s="149"/>
      <c r="F50" s="149"/>
      <c r="G50" s="149"/>
      <c r="H50" s="149"/>
      <c r="I50" s="150"/>
    </row>
    <row r="51" spans="2:9" ht="19.5" customHeight="1" x14ac:dyDescent="0.25">
      <c r="B51" s="27">
        <v>47</v>
      </c>
      <c r="C51" s="133"/>
      <c r="D51" s="148"/>
      <c r="E51" s="149"/>
      <c r="F51" s="149"/>
      <c r="G51" s="149"/>
      <c r="H51" s="149"/>
      <c r="I51" s="150"/>
    </row>
    <row r="52" spans="2:9" ht="19.5" customHeight="1" x14ac:dyDescent="0.25">
      <c r="B52" s="16">
        <v>48</v>
      </c>
      <c r="C52" s="133"/>
      <c r="D52" s="148"/>
      <c r="E52" s="149"/>
      <c r="F52" s="149"/>
      <c r="G52" s="149"/>
      <c r="H52" s="149"/>
      <c r="I52" s="150"/>
    </row>
    <row r="53" spans="2:9" ht="19.5" customHeight="1" x14ac:dyDescent="0.25">
      <c r="B53" s="16">
        <v>49</v>
      </c>
      <c r="C53" s="133"/>
      <c r="D53" s="148"/>
      <c r="E53" s="149"/>
      <c r="F53" s="149"/>
      <c r="G53" s="149"/>
      <c r="H53" s="149"/>
      <c r="I53" s="150"/>
    </row>
    <row r="54" spans="2:9" ht="19.5" customHeight="1" x14ac:dyDescent="0.25">
      <c r="B54" s="27">
        <v>50</v>
      </c>
      <c r="C54" s="133"/>
      <c r="D54" s="148"/>
      <c r="E54" s="149"/>
      <c r="F54" s="149"/>
      <c r="G54" s="149"/>
      <c r="H54" s="149"/>
      <c r="I54" s="150"/>
    </row>
    <row r="55" spans="2:9" ht="19.5" customHeight="1" x14ac:dyDescent="0.25">
      <c r="B55" s="27">
        <v>51</v>
      </c>
      <c r="C55" s="133"/>
      <c r="D55" s="148"/>
      <c r="E55" s="149"/>
      <c r="F55" s="149"/>
      <c r="G55" s="149"/>
      <c r="H55" s="149"/>
      <c r="I55" s="150"/>
    </row>
    <row r="56" spans="2:9" ht="19.5" customHeight="1" thickBot="1" x14ac:dyDescent="0.3">
      <c r="B56" s="27">
        <v>52</v>
      </c>
      <c r="C56" s="133"/>
      <c r="D56" s="151"/>
      <c r="E56" s="152"/>
      <c r="F56" s="152"/>
      <c r="G56" s="152"/>
      <c r="H56" s="152"/>
      <c r="I56" s="153"/>
    </row>
    <row r="57" spans="2:9" ht="54.75" customHeight="1" x14ac:dyDescent="0.25">
      <c r="B57" s="16">
        <v>53</v>
      </c>
      <c r="C57" s="21" t="str">
        <f>+PlanAcción!BB13</f>
        <v>Responsable
(Nombre y Cargo)</v>
      </c>
      <c r="D57" s="163" t="s">
        <v>60</v>
      </c>
      <c r="E57" s="164"/>
      <c r="F57" s="164"/>
      <c r="G57" s="164"/>
      <c r="H57" s="164"/>
      <c r="I57" s="165"/>
    </row>
    <row r="58" spans="2:9" ht="45" customHeight="1" thickBot="1" x14ac:dyDescent="0.3">
      <c r="B58" s="40">
        <v>54</v>
      </c>
      <c r="C58" s="22" t="str">
        <f>+PlanAcción!BC13</f>
        <v>Observaciones</v>
      </c>
      <c r="D58" s="157"/>
      <c r="E58" s="158"/>
      <c r="F58" s="158"/>
      <c r="G58" s="158"/>
      <c r="H58" s="158"/>
      <c r="I58" s="159"/>
    </row>
  </sheetData>
  <mergeCells count="51">
    <mergeCell ref="D58:I58"/>
    <mergeCell ref="E11:I11"/>
    <mergeCell ref="E12:I12"/>
    <mergeCell ref="E13:I13"/>
    <mergeCell ref="E14:I14"/>
    <mergeCell ref="E15:I15"/>
    <mergeCell ref="E16:I16"/>
    <mergeCell ref="E17:I17"/>
    <mergeCell ref="D19:I19"/>
    <mergeCell ref="D57:I57"/>
    <mergeCell ref="D18:I18"/>
    <mergeCell ref="D20:I20"/>
    <mergeCell ref="D21:I21"/>
    <mergeCell ref="D22:I22"/>
    <mergeCell ref="D23:I23"/>
    <mergeCell ref="D24:F24"/>
    <mergeCell ref="G24:I24"/>
    <mergeCell ref="G31:I31"/>
    <mergeCell ref="G32:I32"/>
    <mergeCell ref="G33:I33"/>
    <mergeCell ref="G34:I34"/>
    <mergeCell ref="C36:C56"/>
    <mergeCell ref="D36:I56"/>
    <mergeCell ref="D31:F31"/>
    <mergeCell ref="G35:I35"/>
    <mergeCell ref="D32:F32"/>
    <mergeCell ref="D33:F33"/>
    <mergeCell ref="D34:F34"/>
    <mergeCell ref="D35:F35"/>
    <mergeCell ref="D29:F29"/>
    <mergeCell ref="D30:F30"/>
    <mergeCell ref="G27:I27"/>
    <mergeCell ref="G28:I28"/>
    <mergeCell ref="G29:I29"/>
    <mergeCell ref="G30:I30"/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  <mergeCell ref="C11:C17"/>
    <mergeCell ref="C24:C35"/>
    <mergeCell ref="G25:I25"/>
    <mergeCell ref="G26:I26"/>
    <mergeCell ref="D27:F27"/>
    <mergeCell ref="D28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I52"/>
  <sheetViews>
    <sheetView topLeftCell="A34" zoomScale="70" zoomScaleNormal="70" zoomScaleSheetLayoutView="50" workbookViewId="0">
      <selection activeCell="A35" sqref="A35"/>
    </sheetView>
  </sheetViews>
  <sheetFormatPr baseColWidth="10" defaultColWidth="11.42578125" defaultRowHeight="15" x14ac:dyDescent="0.25"/>
  <cols>
    <col min="1" max="2" width="11.42578125" style="9"/>
    <col min="3" max="3" width="16" style="9" bestFit="1" customWidth="1"/>
    <col min="4" max="4" width="3.85546875" style="9" bestFit="1" customWidth="1"/>
    <col min="5" max="5" width="20.28515625" style="9" bestFit="1" customWidth="1"/>
    <col min="6" max="6" width="19" style="9" bestFit="1" customWidth="1"/>
    <col min="7" max="7" width="20.28515625" style="9" bestFit="1" customWidth="1"/>
    <col min="8" max="8" width="19" style="9" bestFit="1" customWidth="1"/>
    <col min="9" max="9" width="20.28515625" style="9" bestFit="1" customWidth="1"/>
    <col min="10" max="10" width="19" style="9" bestFit="1" customWidth="1"/>
    <col min="11" max="11" width="20.28515625" style="9" bestFit="1" customWidth="1"/>
    <col min="12" max="12" width="19" style="9" bestFit="1" customWidth="1"/>
    <col min="13" max="13" width="20.28515625" style="9" bestFit="1" customWidth="1"/>
    <col min="14" max="14" width="19" style="9" bestFit="1" customWidth="1"/>
    <col min="15" max="15" width="20.28515625" style="9" bestFit="1" customWidth="1"/>
    <col min="16" max="16" width="19" style="9" bestFit="1" customWidth="1"/>
    <col min="17" max="17" width="20.28515625" style="9" bestFit="1" customWidth="1"/>
    <col min="18" max="18" width="19" style="9" bestFit="1" customWidth="1"/>
    <col min="19" max="19" width="22.28515625" style="9" bestFit="1" customWidth="1"/>
    <col min="20" max="21" width="20.28515625" style="9" bestFit="1" customWidth="1"/>
    <col min="22" max="22" width="19" style="9" bestFit="1" customWidth="1"/>
    <col min="23" max="23" width="20.28515625" style="9" bestFit="1" customWidth="1"/>
    <col min="24" max="24" width="19" style="9" bestFit="1" customWidth="1"/>
    <col min="25" max="25" width="20.28515625" style="9" bestFit="1" customWidth="1"/>
    <col min="26" max="26" width="19" style="9" bestFit="1" customWidth="1"/>
    <col min="27" max="27" width="20.28515625" style="9" bestFit="1" customWidth="1"/>
    <col min="28" max="28" width="19" style="9" bestFit="1" customWidth="1"/>
    <col min="29" max="29" width="20.28515625" style="9" bestFit="1" customWidth="1"/>
    <col min="30" max="30" width="19" style="9" bestFit="1" customWidth="1"/>
    <col min="31" max="31" width="20.28515625" style="9" bestFit="1" customWidth="1"/>
    <col min="32" max="32" width="23.5703125" style="9" bestFit="1" customWidth="1"/>
    <col min="33" max="33" width="11.42578125" style="9"/>
    <col min="34" max="34" width="23.5703125" style="9" bestFit="1" customWidth="1"/>
    <col min="35" max="35" width="22.28515625" style="9" bestFit="1" customWidth="1"/>
    <col min="36" max="16384" width="11.42578125" style="9"/>
  </cols>
  <sheetData>
    <row r="4" s="10" customFormat="1" ht="88.5" customHeight="1" x14ac:dyDescent="0.25"/>
    <row r="5" s="10" customFormat="1" ht="28.5" customHeight="1" x14ac:dyDescent="0.25"/>
    <row r="6" ht="93" customHeight="1" x14ac:dyDescent="0.25"/>
    <row r="7" ht="93" customHeight="1" x14ac:dyDescent="0.25"/>
    <row r="8" ht="93" customHeight="1" x14ac:dyDescent="0.25"/>
    <row r="9" ht="93" customHeight="1" x14ac:dyDescent="0.25"/>
    <row r="10" ht="93" customHeight="1" x14ac:dyDescent="0.25"/>
    <row r="11" ht="93" customHeight="1" x14ac:dyDescent="0.25"/>
    <row r="12" ht="93" customHeight="1" x14ac:dyDescent="0.25"/>
    <row r="13" ht="93" customHeight="1" x14ac:dyDescent="0.25"/>
    <row r="14" ht="93" customHeight="1" x14ac:dyDescent="0.25"/>
    <row r="15" ht="93" customHeight="1" x14ac:dyDescent="0.25"/>
    <row r="16" ht="93" customHeight="1" x14ac:dyDescent="0.25"/>
    <row r="17" ht="93" customHeight="1" x14ac:dyDescent="0.25"/>
    <row r="18" ht="93" customHeight="1" x14ac:dyDescent="0.25"/>
    <row r="19" ht="93" customHeight="1" x14ac:dyDescent="0.25"/>
    <row r="20" ht="93" customHeight="1" x14ac:dyDescent="0.25"/>
    <row r="21" ht="93" customHeight="1" x14ac:dyDescent="0.25"/>
    <row r="22" ht="93" customHeight="1" x14ac:dyDescent="0.25"/>
    <row r="23" ht="93" customHeight="1" x14ac:dyDescent="0.25"/>
    <row r="24" ht="93" customHeight="1" x14ac:dyDescent="0.25"/>
    <row r="25" ht="93" customHeight="1" x14ac:dyDescent="0.25"/>
    <row r="26" ht="93" customHeight="1" x14ac:dyDescent="0.25"/>
    <row r="27" ht="93" customHeight="1" x14ac:dyDescent="0.25"/>
    <row r="28" ht="93" customHeight="1" x14ac:dyDescent="0.25"/>
    <row r="29" ht="93" customHeight="1" x14ac:dyDescent="0.25"/>
    <row r="30" ht="93" customHeight="1" x14ac:dyDescent="0.25"/>
    <row r="31" ht="93" customHeight="1" x14ac:dyDescent="0.25"/>
    <row r="32" ht="93" customHeight="1" x14ac:dyDescent="0.25"/>
    <row r="34" spans="3:35" ht="35.25" customHeight="1" x14ac:dyDescent="0.25"/>
    <row r="35" spans="3:35" ht="123.95" customHeight="1" x14ac:dyDescent="0.25">
      <c r="C35" s="32" t="s">
        <v>26</v>
      </c>
      <c r="D35" s="35">
        <v>14</v>
      </c>
      <c r="E35" s="6" t="s">
        <v>109</v>
      </c>
      <c r="F35" s="6" t="s">
        <v>110</v>
      </c>
      <c r="G35" s="6" t="s">
        <v>111</v>
      </c>
      <c r="H35" s="6" t="s">
        <v>112</v>
      </c>
      <c r="I35" s="6" t="s">
        <v>113</v>
      </c>
      <c r="J35" s="6" t="s">
        <v>114</v>
      </c>
      <c r="K35" s="6" t="s">
        <v>115</v>
      </c>
      <c r="L35" s="6" t="s">
        <v>116</v>
      </c>
      <c r="M35" s="6" t="s">
        <v>117</v>
      </c>
      <c r="N35" s="6" t="s">
        <v>118</v>
      </c>
      <c r="O35" s="6" t="s">
        <v>119</v>
      </c>
      <c r="P35" s="6" t="s">
        <v>120</v>
      </c>
      <c r="Q35" s="6" t="s">
        <v>121</v>
      </c>
      <c r="R35" s="6" t="s">
        <v>122</v>
      </c>
      <c r="S35" s="6" t="s">
        <v>123</v>
      </c>
      <c r="T35" s="6" t="s">
        <v>124</v>
      </c>
      <c r="U35" s="6" t="s">
        <v>125</v>
      </c>
      <c r="V35" s="6" t="s">
        <v>126</v>
      </c>
      <c r="W35" s="6" t="s">
        <v>127</v>
      </c>
      <c r="X35" s="6" t="s">
        <v>128</v>
      </c>
      <c r="Y35" s="6" t="s">
        <v>129</v>
      </c>
      <c r="Z35" s="6" t="s">
        <v>131</v>
      </c>
      <c r="AA35" s="6" t="s">
        <v>130</v>
      </c>
      <c r="AB35" s="6" t="s">
        <v>132</v>
      </c>
      <c r="AC35" s="6" t="s">
        <v>133</v>
      </c>
      <c r="AD35" s="6" t="s">
        <v>134</v>
      </c>
      <c r="AE35" s="6" t="s">
        <v>135</v>
      </c>
      <c r="AF35" s="6" t="s">
        <v>108</v>
      </c>
      <c r="AG35" s="6"/>
      <c r="AH35" s="6" t="s">
        <v>107</v>
      </c>
      <c r="AI35" s="6" t="s">
        <v>107</v>
      </c>
    </row>
    <row r="36" spans="3:35" ht="47.25" x14ac:dyDescent="0.25">
      <c r="C36" s="42" t="s">
        <v>46</v>
      </c>
      <c r="D36" s="35">
        <v>15</v>
      </c>
      <c r="E36" s="41">
        <v>231000000</v>
      </c>
      <c r="F36" s="41">
        <v>19000000</v>
      </c>
      <c r="G36" s="41">
        <v>231000000</v>
      </c>
      <c r="H36" s="41">
        <v>19000000</v>
      </c>
      <c r="I36" s="41">
        <v>370000000</v>
      </c>
      <c r="J36" s="41">
        <v>30000000</v>
      </c>
      <c r="K36" s="41">
        <v>320000000</v>
      </c>
      <c r="L36" s="41">
        <v>30000000</v>
      </c>
      <c r="M36" s="41">
        <v>278000000</v>
      </c>
      <c r="N36" s="41">
        <v>22000000</v>
      </c>
      <c r="O36" s="41">
        <v>138500000</v>
      </c>
      <c r="P36" s="41">
        <v>11500000</v>
      </c>
      <c r="Q36" s="41">
        <v>370000000</v>
      </c>
      <c r="R36" s="41">
        <v>30000000</v>
      </c>
      <c r="S36" s="41">
        <v>1200000000</v>
      </c>
      <c r="T36" s="41">
        <v>100000000</v>
      </c>
      <c r="U36" s="41">
        <v>555000000</v>
      </c>
      <c r="V36" s="41">
        <v>45000000</v>
      </c>
      <c r="W36" s="41">
        <v>370000000</v>
      </c>
      <c r="X36" s="41">
        <v>30000000</v>
      </c>
      <c r="Y36" s="41">
        <v>370000000</v>
      </c>
      <c r="Z36" s="41">
        <v>30000000</v>
      </c>
      <c r="AA36" s="41">
        <v>370000000</v>
      </c>
      <c r="AB36" s="41">
        <v>30000000</v>
      </c>
      <c r="AC36" s="41">
        <v>648000000</v>
      </c>
      <c r="AD36" s="41">
        <v>52000000</v>
      </c>
      <c r="AE36" s="41">
        <v>100000000</v>
      </c>
      <c r="AF36" s="41">
        <v>11310000000</v>
      </c>
      <c r="AG36" s="41"/>
      <c r="AH36" s="41">
        <v>11998000000</v>
      </c>
      <c r="AI36" s="41">
        <v>4528000000</v>
      </c>
    </row>
    <row r="37" spans="3:35" ht="35.25" customHeigh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3:35" ht="35.25" customHeight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3:35" ht="35.25" customHeight="1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3:35" ht="35.25" customHeight="1" x14ac:dyDescent="0.25"/>
    <row r="41" spans="3:35" ht="35.25" customHeight="1" x14ac:dyDescent="0.25"/>
    <row r="42" spans="3:35" ht="35.25" customHeight="1" x14ac:dyDescent="0.25"/>
    <row r="43" spans="3:35" ht="35.25" customHeight="1" x14ac:dyDescent="0.25"/>
    <row r="44" spans="3:35" ht="35.25" customHeight="1" x14ac:dyDescent="0.25"/>
    <row r="45" spans="3:35" ht="35.25" customHeight="1" x14ac:dyDescent="0.25"/>
    <row r="46" spans="3:35" ht="35.25" customHeight="1" x14ac:dyDescent="0.25"/>
    <row r="47" spans="3:35" ht="35.25" customHeight="1" x14ac:dyDescent="0.25"/>
    <row r="48" spans="3:35" s="7" customFormat="1" ht="35.25" customHeight="1" x14ac:dyDescent="0.25"/>
    <row r="52" ht="16.5" customHeight="1" x14ac:dyDescent="0.25"/>
  </sheetData>
  <printOptions horizontalCentered="1" verticalCentered="1"/>
  <pageMargins left="0.39370078740157483" right="0.39370078740157483" top="0.19685039370078741" bottom="0.19685039370078741" header="0.51181102362204722" footer="0.51181102362204722"/>
  <pageSetup scale="75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PlanAcción</vt:lpstr>
      <vt:lpstr>INSTRUCTIVO</vt:lpstr>
      <vt:lpstr>PlanAcción (2)</vt:lpstr>
      <vt:lpstr>PlanAcción!Títulos_a_imprimir</vt:lpstr>
      <vt:lpstr>'PlanAcción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Archbold</dc:creator>
  <cp:lastModifiedBy>Luz Marina Hurtado Giraldo</cp:lastModifiedBy>
  <cp:lastPrinted>2013-12-10T15:08:06Z</cp:lastPrinted>
  <dcterms:created xsi:type="dcterms:W3CDTF">2013-01-07T15:09:44Z</dcterms:created>
  <dcterms:modified xsi:type="dcterms:W3CDTF">2013-12-18T19:56:48Z</dcterms:modified>
</cp:coreProperties>
</file>