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6795" windowHeight="2835"/>
  </bookViews>
  <sheets>
    <sheet name="Hoja1" sheetId="1" r:id="rId1"/>
    <sheet name="Hoja1 (2)" sheetId="4" r:id="rId2"/>
  </sheets>
  <definedNames>
    <definedName name="_xlnm.Print_Area" localSheetId="0">Hoja1!$A$1:$L$60</definedName>
    <definedName name="_xlnm.Print_Area" localSheetId="1">'Hoja1 (2)'!$B$1:$M$66</definedName>
  </definedNames>
  <calcPr calcId="145621"/>
</workbook>
</file>

<file path=xl/calcChain.xml><?xml version="1.0" encoding="utf-8"?>
<calcChain xmlns="http://schemas.openxmlformats.org/spreadsheetml/2006/main">
  <c r="K65" i="4" l="1"/>
  <c r="H11" i="4"/>
  <c r="E66" i="4"/>
  <c r="H52" i="4" l="1"/>
  <c r="H53" i="4" s="1"/>
  <c r="H45" i="4"/>
  <c r="H46" i="4" s="1"/>
  <c r="H28" i="4"/>
  <c r="H34" i="4" s="1"/>
  <c r="H21" i="4"/>
  <c r="H13" i="4"/>
  <c r="H35" i="4" l="1"/>
  <c r="H54" i="4"/>
  <c r="G8" i="1"/>
  <c r="G7" i="1"/>
  <c r="H55" i="4" l="1"/>
  <c r="G11" i="1"/>
  <c r="G13" i="1" s="1"/>
  <c r="G28" i="1"/>
  <c r="G52" i="1"/>
  <c r="G53" i="1" s="1"/>
  <c r="G45" i="1"/>
  <c r="G46" i="1" s="1"/>
  <c r="G21" i="1"/>
  <c r="G34" i="1" l="1"/>
  <c r="G35" i="1" s="1"/>
  <c r="G54" i="1"/>
  <c r="G55" i="1" l="1"/>
</calcChain>
</file>

<file path=xl/sharedStrings.xml><?xml version="1.0" encoding="utf-8"?>
<sst xmlns="http://schemas.openxmlformats.org/spreadsheetml/2006/main" count="225" uniqueCount="86">
  <si>
    <t>LINEA ESTRATEGICA: DESARROLLO DEL HABITAT</t>
  </si>
  <si>
    <t>PROPOSITO 12:OPTIMIZAR LA MOVILIDAD EN EL MUNICIPIO</t>
  </si>
  <si>
    <t>PROGRAMA 1: DESARROLLO VIAL</t>
  </si>
  <si>
    <t>SUBPROGRAMA 1:   CONSTRUCCIÓN Y MANTENIMIENTO DE VIAS URBANAS</t>
  </si>
  <si>
    <t>Metas</t>
  </si>
  <si>
    <t>Proyectos año 2013</t>
  </si>
  <si>
    <t>Producto esperado en el año                                (Metas del proyecto)</t>
  </si>
  <si>
    <t>Programado</t>
  </si>
  <si>
    <t>Mes inicio</t>
  </si>
  <si>
    <t>Mes Final</t>
  </si>
  <si>
    <t>Desarrollar un plan de obras de valorización</t>
  </si>
  <si>
    <t>Construcción Paralela Norte: Bajo Rosales – Túnel calle 52 e Intercambiadores Viales Zona Central Municipio de Manizales – Grupo I.</t>
  </si>
  <si>
    <t xml:space="preserve">Construcción </t>
  </si>
  <si>
    <t>Segunda calzada Avenida SENA</t>
  </si>
  <si>
    <t>Estudios y diseños</t>
  </si>
  <si>
    <t>Inversión recursos remanentes de proyectos distribuidos</t>
  </si>
  <si>
    <t>Proyecto Renovación Urbana Plaza Alfonso López</t>
  </si>
  <si>
    <t>Construcción de obras complementarias</t>
  </si>
  <si>
    <t>Proyecto Paseo de los Estudiantes</t>
  </si>
  <si>
    <t>TOTAL  SUBPROGRAMA CONSTRUCCIÓN Y MANTENIMIENTO DE VIAS URBANAS</t>
  </si>
  <si>
    <t>TOTAL  PROGRAMA DESARROLLO VIAL</t>
  </si>
  <si>
    <t>PROGRAMA 3: ALUMBRADO PÚBLICO</t>
  </si>
  <si>
    <t>SUBPROGRAMA 1: MANTENIMIENTO DE LA RED DE ALUMBRADO PÚBLICO.</t>
  </si>
  <si>
    <t>Mantener en mínimo 98%, la cobertura de iluminación de la ciudad en espacios públicos.</t>
  </si>
  <si>
    <t>Mantenimiento del alumbrado público.</t>
  </si>
  <si>
    <t>Continuar con un mínimo del 98% de cobertura en la ciudad.</t>
  </si>
  <si>
    <t>Generar una disminución de consumo de energía del 10% en el alumbrado público.</t>
  </si>
  <si>
    <t>Reducir consumo de energía</t>
  </si>
  <si>
    <t>Medición circuitos independientes y repotenciación de las luminarias de 400 vatios y de 1.000 vatios donde técnicamente sea posible.</t>
  </si>
  <si>
    <t>TOTAL  SUBPROGRAMA MANTENIMIENTO DE LA RED DE ALUMBRADO PUBLICO.</t>
  </si>
  <si>
    <t>SUBPROGRAMA 2:   MODERNIZACIÓN EXPANSION  Y REPOSICION DE LA RED DE ALUMBRADO</t>
  </si>
  <si>
    <t>Reposición de 500 luminarias, por año</t>
  </si>
  <si>
    <t>Reposición de 500 luminarias deficientes.</t>
  </si>
  <si>
    <t>Reposición de 500 luminarias.</t>
  </si>
  <si>
    <t>Reposición de 300 postes metálicos en el cuatrenio.</t>
  </si>
  <si>
    <t>Reposición de 75 postes metálicos.</t>
  </si>
  <si>
    <t>Mejoramiento o instalación de infraestructura de alumbrado público.</t>
  </si>
  <si>
    <t>La entidad ejecutará obras nuevas o de mejoramiento de infraestructura.</t>
  </si>
  <si>
    <t>La entidad mejorará la iluminación en sitios de deficiente iluminación.</t>
  </si>
  <si>
    <t>TOTAL SUBPROGRAMA  MODERNIZACIÓN EXPANSION  Y REPOSICION DE LA RED DE ALUMBRADO</t>
  </si>
  <si>
    <t>SUBPROGRAMA 3:   ALUMBRADO NAVIDEÑO</t>
  </si>
  <si>
    <t xml:space="preserve">Realizar un alumbrado navideño, por año. </t>
  </si>
  <si>
    <t>Alumbrado Navideño 2014</t>
  </si>
  <si>
    <t>Diseño e Instalación del alumbrado navideño 2014</t>
  </si>
  <si>
    <t>TOTAL  SUBPROGRAMA ALUMBRADO NAVIDEÑO</t>
  </si>
  <si>
    <t>TOTAL  PROGRAMA ALUMBRADO PÚBLICO</t>
  </si>
  <si>
    <t>TOTAL  LINEA ESTRATEGICA DESARROLLO DEL HABITAT</t>
  </si>
  <si>
    <t>LINEA ESTRATEGICA: DESARROLLO INSTITUCIONAL</t>
  </si>
  <si>
    <t>PROPOSITO 16: ESTABLECER UN PROCESO DE GESTION PUBLICA EFICIENTE, AGIL Y TRANSPARENTE, FUNDAMENTADA EN LA GESTIÓN POR RESULTADOS, LA MODERNIZACIÓN DEL GOBIERNO Y EL MEJORAMIENTO CONTINUO</t>
  </si>
  <si>
    <t>PROGRAMA 1: BUEN GOBIERNO</t>
  </si>
  <si>
    <t>SUBPROGRAMA: GOBIERNO EN LA CALLE</t>
  </si>
  <si>
    <t>Dar respuesta a todas las solicitudes recibidas</t>
  </si>
  <si>
    <t>Dar respuesta al 100% de las consultas y solicitudes recibidas.</t>
  </si>
  <si>
    <t>La entidad seguirá involucrada en las jornadas de Gobierno en la calle, tomando las acciones pertinentes.</t>
  </si>
  <si>
    <t>TOTAL  SUBPROGRAMA GOBIERNO EN LA CALLE</t>
  </si>
  <si>
    <t>TOTAL PROGRAMA BUEN GOBIERNO</t>
  </si>
  <si>
    <t>PROGRAMA 2: FORTALECIMIENTO Y MODERNIZACIÓN INSTITUCIONAL</t>
  </si>
  <si>
    <t>SUBPROGRAMA 2:   MEJORAMIENTO DE INFRAESTRUCTURA FISICA Y TECNOLOGICA</t>
  </si>
  <si>
    <t>Adecuación del 100% de la sede del INVAMA.</t>
  </si>
  <si>
    <t>Adecuación sede INVAMA</t>
  </si>
  <si>
    <t>Alcanzar el 40% de la adecuación de la sede.</t>
  </si>
  <si>
    <t>TOTAL  SUBPROGRAMA MEJORAMIENTO DE INFRAESTRUCTURA FISICA Y TECNOLOGICA</t>
  </si>
  <si>
    <t>TOTAL  PROGRAMA FORTALECIMIENTO Y MODERNIZACIÓN INSTITUCIONAL</t>
  </si>
  <si>
    <t>TOTAL  LINEA ESTRATEGICA DESARROLLO INSTITUCIONAL</t>
  </si>
  <si>
    <t>TOTAL INVERSION AÑO 2013</t>
  </si>
  <si>
    <t>LINEA ESTRATÉGICA</t>
  </si>
  <si>
    <t>PROPÓSITO</t>
  </si>
  <si>
    <t>PROGRAMA</t>
  </si>
  <si>
    <t>SUBPROGRAMA</t>
  </si>
  <si>
    <t>Presupuesto inicial                                                               (millones)</t>
  </si>
  <si>
    <t>Presupuesto inicial                                           (millones)</t>
  </si>
  <si>
    <t>Presupuesto inicial                                          (millones)</t>
  </si>
  <si>
    <t>Presupuesto inicial                                            (millones)</t>
  </si>
  <si>
    <t>Traslado obras ejecutadas</t>
  </si>
  <si>
    <t>Asesorías A.P y Valorización</t>
  </si>
  <si>
    <t>Remanentes Pavimentación La Linda</t>
  </si>
  <si>
    <t>TOTAL</t>
  </si>
  <si>
    <t>Proyectos año 2014</t>
  </si>
  <si>
    <t>TOTAL INVERSION AÑO 2014</t>
  </si>
  <si>
    <t>TOTAL NO INCLUIDO</t>
  </si>
  <si>
    <t>Cifras no incluidas en el presupuesto del Plan de Acción por no corresponder a Inversión Real:</t>
  </si>
  <si>
    <r>
      <t xml:space="preserve">12.250                                                     </t>
    </r>
    <r>
      <rPr>
        <b/>
        <sz val="11"/>
        <color rgb="FFFF0000"/>
        <rFont val="Times New Roman"/>
        <family val="1"/>
      </rPr>
      <t>(7.750 + 4.500 Transferencia y aportes municipio)</t>
    </r>
  </si>
  <si>
    <r>
      <t xml:space="preserve">6.957                                                      </t>
    </r>
    <r>
      <rPr>
        <b/>
        <sz val="10"/>
        <color rgb="FFFF000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(6.750 + 207 Estudios y proyectos)</t>
    </r>
  </si>
  <si>
    <t>Operación</t>
  </si>
  <si>
    <t>No incluido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</si>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</sst>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ahoma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rgb="FFFF0000"/>
      <name val="Times New Roman"/>
      <family val="1"/>
    </font>
    <font>
      <sz val="13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17" fontId="4" fillId="6" borderId="7" xfId="0" applyNumberFormat="1" applyFont="1" applyFill="1" applyBorder="1" applyAlignment="1">
      <alignment horizontal="center" vertical="center" wrapText="1"/>
    </xf>
    <xf numFmtId="17" fontId="4" fillId="6" borderId="9" xfId="0" applyNumberFormat="1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4" fontId="6" fillId="14" borderId="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vertical="center" wrapText="1"/>
    </xf>
    <xf numFmtId="0" fontId="5" fillId="8" borderId="15" xfId="0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17" fontId="4" fillId="6" borderId="9" xfId="0" applyNumberFormat="1" applyFont="1" applyFill="1" applyBorder="1" applyAlignment="1">
      <alignment horizontal="center" vertical="center" wrapText="1"/>
    </xf>
    <xf numFmtId="17" fontId="4" fillId="6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3" fontId="13" fillId="0" borderId="0" xfId="0" applyNumberFormat="1" applyFont="1"/>
    <xf numFmtId="3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4" fontId="13" fillId="0" borderId="7" xfId="0" applyNumberFormat="1" applyFont="1" applyBorder="1"/>
    <xf numFmtId="4" fontId="13" fillId="0" borderId="16" xfId="0" applyNumberFormat="1" applyFont="1" applyBorder="1"/>
    <xf numFmtId="4" fontId="13" fillId="0" borderId="9" xfId="0" applyNumberFormat="1" applyFont="1" applyBorder="1"/>
    <xf numFmtId="4" fontId="17" fillId="0" borderId="9" xfId="0" applyNumberFormat="1" applyFont="1" applyBorder="1"/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3" borderId="3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center" wrapText="1"/>
    </xf>
    <xf numFmtId="4" fontId="10" fillId="11" borderId="2" xfId="0" applyNumberFormat="1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7" fontId="4" fillId="6" borderId="1" xfId="0" applyNumberFormat="1" applyFont="1" applyFill="1" applyBorder="1" applyAlignment="1">
      <alignment horizontal="center" vertical="center" wrapText="1"/>
    </xf>
    <xf numFmtId="17" fontId="4" fillId="6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7" fontId="4" fillId="6" borderId="14" xfId="0" applyNumberFormat="1" applyFont="1" applyFill="1" applyBorder="1" applyAlignment="1">
      <alignment horizontal="center" vertical="center" wrapText="1"/>
    </xf>
    <xf numFmtId="17" fontId="4" fillId="6" borderId="16" xfId="0" applyNumberFormat="1" applyFont="1" applyFill="1" applyBorder="1" applyAlignment="1">
      <alignment horizontal="center" vertical="center" wrapText="1"/>
    </xf>
    <xf numFmtId="17" fontId="4" fillId="6" borderId="8" xfId="0" applyNumberFormat="1" applyFont="1" applyFill="1" applyBorder="1" applyAlignment="1">
      <alignment horizontal="center" vertical="center" wrapText="1"/>
    </xf>
    <xf numFmtId="17" fontId="4" fillId="6" borderId="9" xfId="0" applyNumberFormat="1" applyFont="1" applyFill="1" applyBorder="1" applyAlignment="1">
      <alignment horizontal="center" vertical="center" wrapText="1"/>
    </xf>
    <xf numFmtId="17" fontId="4" fillId="6" borderId="5" xfId="0" applyNumberFormat="1" applyFont="1" applyFill="1" applyBorder="1" applyAlignment="1">
      <alignment horizontal="center" vertical="center" wrapText="1"/>
    </xf>
    <xf numFmtId="17" fontId="4" fillId="6" borderId="7" xfId="0" applyNumberFormat="1" applyFont="1" applyFill="1" applyBorder="1" applyAlignment="1">
      <alignment horizontal="center" vertical="center" wrapText="1"/>
    </xf>
    <xf numFmtId="17" fontId="4" fillId="6" borderId="27" xfId="0" applyNumberFormat="1" applyFont="1" applyFill="1" applyBorder="1" applyAlignment="1">
      <alignment horizontal="center" vertical="center" wrapText="1"/>
    </xf>
    <xf numFmtId="17" fontId="4" fillId="6" borderId="19" xfId="0" applyNumberFormat="1" applyFont="1" applyFill="1" applyBorder="1" applyAlignment="1">
      <alignment horizontal="center" vertical="center" wrapText="1"/>
    </xf>
    <xf numFmtId="17" fontId="4" fillId="6" borderId="4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4" fontId="11" fillId="9" borderId="2" xfId="0" applyNumberFormat="1" applyFont="1" applyFill="1" applyBorder="1" applyAlignment="1">
      <alignment horizontal="center" vertical="center" wrapText="1"/>
    </xf>
    <xf numFmtId="4" fontId="11" fillId="9" borderId="3" xfId="0" applyNumberFormat="1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4" fontId="11" fillId="7" borderId="2" xfId="0" applyNumberFormat="1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" fontId="11" fillId="7" borderId="14" xfId="0" applyNumberFormat="1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4" fontId="11" fillId="7" borderId="5" xfId="0" applyNumberFormat="1" applyFont="1" applyFill="1" applyBorder="1" applyAlignment="1">
      <alignment horizontal="center" vertical="center" wrapText="1"/>
    </xf>
    <xf numFmtId="4" fontId="11" fillId="7" borderId="6" xfId="0" applyNumberFormat="1" applyFont="1" applyFill="1" applyBorder="1" applyAlignment="1">
      <alignment horizontal="center" vertical="center" wrapText="1"/>
    </xf>
    <xf numFmtId="4" fontId="11" fillId="7" borderId="7" xfId="0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view="pageBreakPreview" zoomScale="84" zoomScaleNormal="100" zoomScaleSheetLayoutView="84" workbookViewId="0">
      <selection activeCell="A9" sqref="A9:B10"/>
    </sheetView>
  </sheetViews>
  <sheetFormatPr baseColWidth="10" defaultRowHeight="15" x14ac:dyDescent="0.25"/>
  <cols>
    <col min="2" max="2" width="15.28515625" customWidth="1"/>
    <col min="4" max="4" width="23.140625" customWidth="1"/>
    <col min="6" max="6" width="16.42578125" customWidth="1"/>
    <col min="9" max="9" width="2.42578125" customWidth="1"/>
    <col min="11" max="11" width="2.7109375" customWidth="1"/>
    <col min="12" max="12" width="13.7109375" customWidth="1"/>
  </cols>
  <sheetData>
    <row r="1" spans="1:13" ht="15.75" thickBot="1" x14ac:dyDescent="0.3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"/>
    </row>
    <row r="2" spans="1:13" ht="15.75" thickBot="1" x14ac:dyDescent="0.3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"/>
    </row>
    <row r="3" spans="1:13" ht="15.75" thickBot="1" x14ac:dyDescent="0.3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1"/>
    </row>
    <row r="4" spans="1:13" ht="15.75" thickBot="1" x14ac:dyDescent="0.3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  <c r="M4" s="1"/>
    </row>
    <row r="5" spans="1:13" ht="15.75" thickBot="1" x14ac:dyDescent="0.3">
      <c r="A5" s="82" t="s">
        <v>4</v>
      </c>
      <c r="B5" s="83"/>
      <c r="C5" s="82" t="s">
        <v>5</v>
      </c>
      <c r="D5" s="83"/>
      <c r="E5" s="82" t="s">
        <v>6</v>
      </c>
      <c r="F5" s="83"/>
      <c r="G5" s="82" t="s">
        <v>70</v>
      </c>
      <c r="H5" s="88"/>
      <c r="I5" s="83"/>
      <c r="J5" s="90" t="s">
        <v>7</v>
      </c>
      <c r="K5" s="91"/>
      <c r="L5" s="92"/>
      <c r="M5" s="1"/>
    </row>
    <row r="6" spans="1:13" ht="25.5" customHeight="1" thickBot="1" x14ac:dyDescent="0.3">
      <c r="A6" s="84"/>
      <c r="B6" s="85"/>
      <c r="C6" s="84"/>
      <c r="D6" s="85"/>
      <c r="E6" s="86"/>
      <c r="F6" s="87"/>
      <c r="G6" s="84"/>
      <c r="H6" s="125"/>
      <c r="I6" s="85"/>
      <c r="J6" s="90" t="s">
        <v>8</v>
      </c>
      <c r="K6" s="93"/>
      <c r="L6" s="2" t="s">
        <v>9</v>
      </c>
      <c r="M6" s="1"/>
    </row>
    <row r="7" spans="1:13" ht="53.25" customHeight="1" thickBot="1" x14ac:dyDescent="0.3">
      <c r="A7" s="176" t="s">
        <v>10</v>
      </c>
      <c r="B7" s="177"/>
      <c r="C7" s="180" t="s">
        <v>11</v>
      </c>
      <c r="D7" s="181"/>
      <c r="E7" s="69" t="s">
        <v>12</v>
      </c>
      <c r="F7" s="70"/>
      <c r="G7" s="150">
        <f>7750+4500</f>
        <v>12250</v>
      </c>
      <c r="H7" s="151"/>
      <c r="I7" s="152"/>
      <c r="J7" s="74">
        <v>41640</v>
      </c>
      <c r="K7" s="75"/>
      <c r="L7" s="3">
        <v>41974</v>
      </c>
      <c r="M7" s="1"/>
    </row>
    <row r="8" spans="1:13" ht="25.5" customHeight="1" thickBot="1" x14ac:dyDescent="0.3">
      <c r="A8" s="178"/>
      <c r="B8" s="179"/>
      <c r="C8" s="138" t="s">
        <v>13</v>
      </c>
      <c r="D8" s="139"/>
      <c r="E8" s="69" t="s">
        <v>14</v>
      </c>
      <c r="F8" s="70"/>
      <c r="G8" s="182">
        <f>6750+207</f>
        <v>6957</v>
      </c>
      <c r="H8" s="183"/>
      <c r="I8" s="184"/>
      <c r="J8" s="74">
        <v>41640</v>
      </c>
      <c r="K8" s="75"/>
      <c r="L8" s="3">
        <v>41974</v>
      </c>
      <c r="M8" s="1"/>
    </row>
    <row r="9" spans="1:13" ht="30.75" customHeight="1" thickBot="1" x14ac:dyDescent="0.3">
      <c r="A9" s="94" t="s">
        <v>15</v>
      </c>
      <c r="B9" s="95"/>
      <c r="C9" s="69" t="s">
        <v>16</v>
      </c>
      <c r="D9" s="70"/>
      <c r="E9" s="69" t="s">
        <v>17</v>
      </c>
      <c r="F9" s="70"/>
      <c r="G9" s="170">
        <v>900</v>
      </c>
      <c r="H9" s="171"/>
      <c r="I9" s="172"/>
      <c r="J9" s="74">
        <v>41791</v>
      </c>
      <c r="K9" s="75"/>
      <c r="L9" s="3">
        <v>41974</v>
      </c>
      <c r="M9" s="1"/>
    </row>
    <row r="10" spans="1:13" ht="31.5" customHeight="1" thickBot="1" x14ac:dyDescent="0.3">
      <c r="A10" s="100"/>
      <c r="B10" s="101"/>
      <c r="C10" s="69" t="s">
        <v>18</v>
      </c>
      <c r="D10" s="70"/>
      <c r="E10" s="69" t="s">
        <v>17</v>
      </c>
      <c r="F10" s="70"/>
      <c r="G10" s="173">
        <v>1000</v>
      </c>
      <c r="H10" s="174"/>
      <c r="I10" s="175"/>
      <c r="J10" s="74">
        <v>41791</v>
      </c>
      <c r="K10" s="75"/>
      <c r="L10" s="4">
        <v>41974</v>
      </c>
      <c r="M10" s="1"/>
    </row>
    <row r="11" spans="1:13" x14ac:dyDescent="0.25">
      <c r="A11" s="156" t="s">
        <v>19</v>
      </c>
      <c r="B11" s="157"/>
      <c r="C11" s="157"/>
      <c r="D11" s="157"/>
      <c r="E11" s="157"/>
      <c r="F11" s="158"/>
      <c r="G11" s="162">
        <f>SUM(G7:I10)</f>
        <v>21107</v>
      </c>
      <c r="H11" s="163"/>
      <c r="I11" s="164"/>
      <c r="J11" s="156"/>
      <c r="K11" s="157"/>
      <c r="L11" s="168"/>
      <c r="M11" s="1"/>
    </row>
    <row r="12" spans="1:13" ht="15.75" thickBot="1" x14ac:dyDescent="0.3">
      <c r="A12" s="159"/>
      <c r="B12" s="160"/>
      <c r="C12" s="160"/>
      <c r="D12" s="160"/>
      <c r="E12" s="160"/>
      <c r="F12" s="161"/>
      <c r="G12" s="165"/>
      <c r="H12" s="166"/>
      <c r="I12" s="167"/>
      <c r="J12" s="159"/>
      <c r="K12" s="160"/>
      <c r="L12" s="169"/>
      <c r="M12" s="1"/>
    </row>
    <row r="13" spans="1:13" ht="15.75" thickBot="1" x14ac:dyDescent="0.3">
      <c r="A13" s="26" t="s">
        <v>20</v>
      </c>
      <c r="B13" s="27"/>
      <c r="C13" s="27"/>
      <c r="D13" s="27"/>
      <c r="E13" s="27"/>
      <c r="F13" s="28"/>
      <c r="G13" s="132">
        <f>G11</f>
        <v>21107</v>
      </c>
      <c r="H13" s="133"/>
      <c r="I13" s="134"/>
      <c r="J13" s="26"/>
      <c r="K13" s="27"/>
      <c r="L13" s="28"/>
      <c r="M13" s="1"/>
    </row>
    <row r="14" spans="1:13" ht="15.75" thickBot="1" x14ac:dyDescent="0.3">
      <c r="A14" s="153" t="s">
        <v>21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1"/>
    </row>
    <row r="15" spans="1:13" ht="15.75" thickBot="1" x14ac:dyDescent="0.3">
      <c r="A15" s="79" t="s">
        <v>22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1"/>
    </row>
    <row r="16" spans="1:13" ht="15.75" thickBot="1" x14ac:dyDescent="0.3">
      <c r="A16" s="82" t="s">
        <v>4</v>
      </c>
      <c r="B16" s="83"/>
      <c r="C16" s="82" t="s">
        <v>5</v>
      </c>
      <c r="D16" s="83"/>
      <c r="E16" s="82" t="s">
        <v>6</v>
      </c>
      <c r="F16" s="83"/>
      <c r="G16" s="82" t="s">
        <v>72</v>
      </c>
      <c r="H16" s="88"/>
      <c r="I16" s="83"/>
      <c r="J16" s="90" t="s">
        <v>7</v>
      </c>
      <c r="K16" s="91"/>
      <c r="L16" s="92"/>
      <c r="M16" s="1"/>
    </row>
    <row r="17" spans="1:13" ht="25.5" customHeight="1" thickBot="1" x14ac:dyDescent="0.3">
      <c r="A17" s="84"/>
      <c r="B17" s="85"/>
      <c r="C17" s="84"/>
      <c r="D17" s="85"/>
      <c r="E17" s="86"/>
      <c r="F17" s="87"/>
      <c r="G17" s="84"/>
      <c r="H17" s="125"/>
      <c r="I17" s="85"/>
      <c r="J17" s="90" t="s">
        <v>8</v>
      </c>
      <c r="K17" s="93"/>
      <c r="L17" s="2" t="s">
        <v>9</v>
      </c>
      <c r="M17" s="1"/>
    </row>
    <row r="18" spans="1:13" ht="45.75" customHeight="1" thickBot="1" x14ac:dyDescent="0.3">
      <c r="A18" s="138" t="s">
        <v>23</v>
      </c>
      <c r="B18" s="139"/>
      <c r="C18" s="138" t="s">
        <v>24</v>
      </c>
      <c r="D18" s="139"/>
      <c r="E18" s="69" t="s">
        <v>25</v>
      </c>
      <c r="F18" s="70"/>
      <c r="G18" s="150">
        <v>7000</v>
      </c>
      <c r="H18" s="151"/>
      <c r="I18" s="152"/>
      <c r="J18" s="74">
        <v>41640</v>
      </c>
      <c r="K18" s="75"/>
      <c r="L18" s="3">
        <v>41974</v>
      </c>
      <c r="M18" s="1"/>
    </row>
    <row r="19" spans="1:13" ht="60" customHeight="1" x14ac:dyDescent="0.25">
      <c r="A19" s="96" t="s">
        <v>26</v>
      </c>
      <c r="B19" s="97"/>
      <c r="C19" s="96" t="s">
        <v>27</v>
      </c>
      <c r="D19" s="97"/>
      <c r="E19" s="96" t="s">
        <v>28</v>
      </c>
      <c r="F19" s="97"/>
      <c r="G19" s="147">
        <v>500</v>
      </c>
      <c r="H19" s="148"/>
      <c r="I19" s="149"/>
      <c r="J19" s="111">
        <v>41640</v>
      </c>
      <c r="K19" s="112"/>
      <c r="L19" s="117">
        <v>41974</v>
      </c>
      <c r="M19" s="1"/>
    </row>
    <row r="20" spans="1:13" ht="23.25" customHeight="1" thickBot="1" x14ac:dyDescent="0.3">
      <c r="A20" s="100"/>
      <c r="B20" s="101"/>
      <c r="C20" s="100"/>
      <c r="D20" s="101"/>
      <c r="E20" s="100"/>
      <c r="F20" s="101"/>
      <c r="G20" s="108"/>
      <c r="H20" s="109"/>
      <c r="I20" s="110"/>
      <c r="J20" s="115"/>
      <c r="K20" s="116"/>
      <c r="L20" s="119"/>
      <c r="M20" s="1"/>
    </row>
    <row r="21" spans="1:13" ht="25.5" customHeight="1" thickBot="1" x14ac:dyDescent="0.3">
      <c r="A21" s="62" t="s">
        <v>29</v>
      </c>
      <c r="B21" s="63"/>
      <c r="C21" s="63"/>
      <c r="D21" s="63"/>
      <c r="E21" s="63"/>
      <c r="F21" s="64"/>
      <c r="G21" s="144">
        <f>SUM(G18:I20)</f>
        <v>7500</v>
      </c>
      <c r="H21" s="145"/>
      <c r="I21" s="146"/>
      <c r="J21" s="62"/>
      <c r="K21" s="63"/>
      <c r="L21" s="68"/>
      <c r="M21" s="1"/>
    </row>
    <row r="22" spans="1:13" ht="15.75" thickBot="1" x14ac:dyDescent="0.3">
      <c r="A22" s="79" t="s">
        <v>30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1"/>
    </row>
    <row r="23" spans="1:13" ht="15.75" thickBot="1" x14ac:dyDescent="0.3">
      <c r="A23" s="82" t="s">
        <v>4</v>
      </c>
      <c r="B23" s="83"/>
      <c r="C23" s="82" t="s">
        <v>5</v>
      </c>
      <c r="D23" s="83"/>
      <c r="E23" s="82" t="s">
        <v>6</v>
      </c>
      <c r="F23" s="83"/>
      <c r="G23" s="82" t="s">
        <v>71</v>
      </c>
      <c r="H23" s="88"/>
      <c r="I23" s="83"/>
      <c r="J23" s="90" t="s">
        <v>7</v>
      </c>
      <c r="K23" s="91"/>
      <c r="L23" s="92"/>
      <c r="M23" s="1"/>
    </row>
    <row r="24" spans="1:13" ht="27" customHeight="1" thickBot="1" x14ac:dyDescent="0.3">
      <c r="A24" s="84"/>
      <c r="B24" s="85"/>
      <c r="C24" s="84"/>
      <c r="D24" s="85"/>
      <c r="E24" s="86"/>
      <c r="F24" s="87"/>
      <c r="G24" s="84"/>
      <c r="H24" s="125"/>
      <c r="I24" s="85"/>
      <c r="J24" s="90" t="s">
        <v>8</v>
      </c>
      <c r="K24" s="93"/>
      <c r="L24" s="2" t="s">
        <v>9</v>
      </c>
      <c r="M24" s="1"/>
    </row>
    <row r="25" spans="1:13" ht="27.75" customHeight="1" thickBot="1" x14ac:dyDescent="0.3">
      <c r="A25" s="138" t="s">
        <v>31</v>
      </c>
      <c r="B25" s="139"/>
      <c r="C25" s="138" t="s">
        <v>32</v>
      </c>
      <c r="D25" s="139"/>
      <c r="E25" s="69" t="s">
        <v>33</v>
      </c>
      <c r="F25" s="70"/>
      <c r="G25" s="140">
        <v>150</v>
      </c>
      <c r="H25" s="141"/>
      <c r="I25" s="142"/>
      <c r="J25" s="74">
        <v>41640</v>
      </c>
      <c r="K25" s="75"/>
      <c r="L25" s="3">
        <v>41974</v>
      </c>
      <c r="M25" s="1"/>
    </row>
    <row r="26" spans="1:13" ht="30.75" customHeight="1" thickBot="1" x14ac:dyDescent="0.3">
      <c r="A26" s="69" t="s">
        <v>34</v>
      </c>
      <c r="B26" s="70"/>
      <c r="C26" s="69" t="s">
        <v>35</v>
      </c>
      <c r="D26" s="70"/>
      <c r="E26" s="69" t="s">
        <v>35</v>
      </c>
      <c r="F26" s="70"/>
      <c r="G26" s="71">
        <v>75</v>
      </c>
      <c r="H26" s="72"/>
      <c r="I26" s="73"/>
      <c r="J26" s="74">
        <v>41640</v>
      </c>
      <c r="K26" s="75"/>
      <c r="L26" s="3">
        <v>41974</v>
      </c>
      <c r="M26" s="1"/>
    </row>
    <row r="27" spans="1:13" ht="42" customHeight="1" thickBot="1" x14ac:dyDescent="0.3">
      <c r="A27" s="69" t="s">
        <v>36</v>
      </c>
      <c r="B27" s="70"/>
      <c r="C27" s="69" t="s">
        <v>37</v>
      </c>
      <c r="D27" s="70"/>
      <c r="E27" s="69" t="s">
        <v>38</v>
      </c>
      <c r="F27" s="70"/>
      <c r="G27" s="143">
        <v>194.98</v>
      </c>
      <c r="H27" s="72"/>
      <c r="I27" s="73"/>
      <c r="J27" s="74">
        <v>41640</v>
      </c>
      <c r="K27" s="75"/>
      <c r="L27" s="3">
        <v>41974</v>
      </c>
      <c r="M27" s="1"/>
    </row>
    <row r="28" spans="1:13" ht="25.5" customHeight="1" thickBot="1" x14ac:dyDescent="0.3">
      <c r="A28" s="62" t="s">
        <v>39</v>
      </c>
      <c r="B28" s="63"/>
      <c r="C28" s="63"/>
      <c r="D28" s="63"/>
      <c r="E28" s="63"/>
      <c r="F28" s="64"/>
      <c r="G28" s="65">
        <f>SUM(G25:I27)</f>
        <v>419.98</v>
      </c>
      <c r="H28" s="66"/>
      <c r="I28" s="67"/>
      <c r="J28" s="62"/>
      <c r="K28" s="63"/>
      <c r="L28" s="68"/>
      <c r="M28" s="1"/>
    </row>
    <row r="29" spans="1:13" ht="15.75" thickBot="1" x14ac:dyDescent="0.3">
      <c r="A29" s="79" t="s">
        <v>40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1"/>
    </row>
    <row r="30" spans="1:13" ht="15.75" thickBot="1" x14ac:dyDescent="0.3">
      <c r="A30" s="82" t="s">
        <v>4</v>
      </c>
      <c r="B30" s="83"/>
      <c r="C30" s="82" t="s">
        <v>5</v>
      </c>
      <c r="D30" s="83"/>
      <c r="E30" s="82" t="s">
        <v>6</v>
      </c>
      <c r="F30" s="83"/>
      <c r="G30" s="82" t="s">
        <v>70</v>
      </c>
      <c r="H30" s="88"/>
      <c r="I30" s="83"/>
      <c r="J30" s="90" t="s">
        <v>7</v>
      </c>
      <c r="K30" s="91"/>
      <c r="L30" s="92"/>
      <c r="M30" s="1"/>
    </row>
    <row r="31" spans="1:13" ht="27" customHeight="1" thickBot="1" x14ac:dyDescent="0.3">
      <c r="A31" s="84"/>
      <c r="B31" s="85"/>
      <c r="C31" s="84"/>
      <c r="D31" s="85"/>
      <c r="E31" s="86"/>
      <c r="F31" s="87"/>
      <c r="G31" s="84"/>
      <c r="H31" s="125"/>
      <c r="I31" s="85"/>
      <c r="J31" s="90" t="s">
        <v>8</v>
      </c>
      <c r="K31" s="93"/>
      <c r="L31" s="2" t="s">
        <v>9</v>
      </c>
      <c r="M31" s="1"/>
    </row>
    <row r="32" spans="1:13" ht="34.5" customHeight="1" thickBot="1" x14ac:dyDescent="0.3">
      <c r="A32" s="138" t="s">
        <v>41</v>
      </c>
      <c r="B32" s="139"/>
      <c r="C32" s="138" t="s">
        <v>42</v>
      </c>
      <c r="D32" s="139"/>
      <c r="E32" s="69" t="s">
        <v>43</v>
      </c>
      <c r="F32" s="70"/>
      <c r="G32" s="140">
        <v>200</v>
      </c>
      <c r="H32" s="141"/>
      <c r="I32" s="142"/>
      <c r="J32" s="74">
        <v>41730</v>
      </c>
      <c r="K32" s="75"/>
      <c r="L32" s="3">
        <v>41974</v>
      </c>
      <c r="M32" s="1"/>
    </row>
    <row r="33" spans="1:13" ht="15.75" thickBot="1" x14ac:dyDescent="0.3">
      <c r="A33" s="62" t="s">
        <v>44</v>
      </c>
      <c r="B33" s="63"/>
      <c r="C33" s="63"/>
      <c r="D33" s="63"/>
      <c r="E33" s="63"/>
      <c r="F33" s="64"/>
      <c r="G33" s="65">
        <v>200</v>
      </c>
      <c r="H33" s="66"/>
      <c r="I33" s="67"/>
      <c r="J33" s="62"/>
      <c r="K33" s="63"/>
      <c r="L33" s="68"/>
      <c r="M33" s="1"/>
    </row>
    <row r="34" spans="1:13" ht="23.25" customHeight="1" thickBot="1" x14ac:dyDescent="0.3">
      <c r="A34" s="26" t="s">
        <v>45</v>
      </c>
      <c r="B34" s="27"/>
      <c r="C34" s="27"/>
      <c r="D34" s="27"/>
      <c r="E34" s="27"/>
      <c r="F34" s="28"/>
      <c r="G34" s="132">
        <f>G21+G28+G33</f>
        <v>8119.98</v>
      </c>
      <c r="H34" s="133"/>
      <c r="I34" s="134"/>
      <c r="J34" s="26"/>
      <c r="K34" s="27"/>
      <c r="L34" s="54"/>
      <c r="M34" s="1"/>
    </row>
    <row r="35" spans="1:13" ht="27.75" customHeight="1" thickBot="1" x14ac:dyDescent="0.3">
      <c r="A35" s="55" t="s">
        <v>46</v>
      </c>
      <c r="B35" s="56"/>
      <c r="C35" s="56"/>
      <c r="D35" s="56"/>
      <c r="E35" s="56"/>
      <c r="F35" s="57"/>
      <c r="G35" s="135">
        <f>G34+G13</f>
        <v>29226.98</v>
      </c>
      <c r="H35" s="136"/>
      <c r="I35" s="137"/>
      <c r="J35" s="55"/>
      <c r="K35" s="56"/>
      <c r="L35" s="57"/>
      <c r="M35" s="1"/>
    </row>
    <row r="36" spans="1:13" ht="15.75" thickBot="1" x14ac:dyDescent="0.3">
      <c r="A36" s="126" t="s">
        <v>47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1"/>
    </row>
    <row r="37" spans="1:13" ht="25.5" customHeight="1" thickBot="1" x14ac:dyDescent="0.3">
      <c r="A37" s="129" t="s">
        <v>48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1"/>
      <c r="M37" s="1"/>
    </row>
    <row r="38" spans="1:13" ht="15.75" thickBot="1" x14ac:dyDescent="0.3">
      <c r="A38" s="76" t="s">
        <v>49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1"/>
    </row>
    <row r="39" spans="1:13" ht="15.75" thickBot="1" x14ac:dyDescent="0.3">
      <c r="A39" s="122" t="s">
        <v>50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4"/>
      <c r="M39" s="1"/>
    </row>
    <row r="40" spans="1:13" ht="15.75" thickBot="1" x14ac:dyDescent="0.3">
      <c r="A40" s="82" t="s">
        <v>4</v>
      </c>
      <c r="B40" s="83"/>
      <c r="C40" s="82" t="s">
        <v>5</v>
      </c>
      <c r="D40" s="83"/>
      <c r="E40" s="82" t="s">
        <v>6</v>
      </c>
      <c r="F40" s="83"/>
      <c r="G40" s="82" t="s">
        <v>70</v>
      </c>
      <c r="H40" s="88"/>
      <c r="I40" s="83"/>
      <c r="J40" s="90" t="s">
        <v>7</v>
      </c>
      <c r="K40" s="91"/>
      <c r="L40" s="92"/>
      <c r="M40" s="1"/>
    </row>
    <row r="41" spans="1:13" ht="27.75" customHeight="1" thickBot="1" x14ac:dyDescent="0.3">
      <c r="A41" s="84"/>
      <c r="B41" s="85"/>
      <c r="C41" s="84"/>
      <c r="D41" s="85"/>
      <c r="E41" s="86"/>
      <c r="F41" s="87"/>
      <c r="G41" s="84"/>
      <c r="H41" s="125"/>
      <c r="I41" s="85"/>
      <c r="J41" s="90" t="s">
        <v>8</v>
      </c>
      <c r="K41" s="93"/>
      <c r="L41" s="2" t="s">
        <v>9</v>
      </c>
      <c r="M41" s="1"/>
    </row>
    <row r="42" spans="1:13" ht="6" customHeight="1" x14ac:dyDescent="0.25">
      <c r="A42" s="94"/>
      <c r="B42" s="95"/>
      <c r="C42" s="94"/>
      <c r="D42" s="95"/>
      <c r="E42" s="96" t="s">
        <v>51</v>
      </c>
      <c r="F42" s="97"/>
      <c r="G42" s="102">
        <v>250</v>
      </c>
      <c r="H42" s="103"/>
      <c r="I42" s="104"/>
      <c r="J42" s="111">
        <v>41640</v>
      </c>
      <c r="K42" s="112"/>
      <c r="L42" s="117">
        <v>41974</v>
      </c>
      <c r="M42" s="1"/>
    </row>
    <row r="43" spans="1:13" ht="43.5" customHeight="1" thickBot="1" x14ac:dyDescent="0.3">
      <c r="A43" s="98" t="s">
        <v>52</v>
      </c>
      <c r="B43" s="99"/>
      <c r="C43" s="98" t="s">
        <v>53</v>
      </c>
      <c r="D43" s="99"/>
      <c r="E43" s="98"/>
      <c r="F43" s="99"/>
      <c r="G43" s="105"/>
      <c r="H43" s="106"/>
      <c r="I43" s="107"/>
      <c r="J43" s="113"/>
      <c r="K43" s="114"/>
      <c r="L43" s="118"/>
      <c r="M43" s="1"/>
    </row>
    <row r="44" spans="1:13" ht="6.75" hidden="1" customHeight="1" thickBot="1" x14ac:dyDescent="0.3">
      <c r="A44" s="86"/>
      <c r="B44" s="87"/>
      <c r="C44" s="120"/>
      <c r="D44" s="121"/>
      <c r="E44" s="100"/>
      <c r="F44" s="101"/>
      <c r="G44" s="108"/>
      <c r="H44" s="109"/>
      <c r="I44" s="110"/>
      <c r="J44" s="115"/>
      <c r="K44" s="116"/>
      <c r="L44" s="119"/>
      <c r="M44" s="1"/>
    </row>
    <row r="45" spans="1:13" ht="15.75" thickBot="1" x14ac:dyDescent="0.3">
      <c r="A45" s="62" t="s">
        <v>54</v>
      </c>
      <c r="B45" s="63"/>
      <c r="C45" s="63"/>
      <c r="D45" s="63"/>
      <c r="E45" s="63"/>
      <c r="F45" s="64"/>
      <c r="G45" s="65">
        <f>SUM(G42)</f>
        <v>250</v>
      </c>
      <c r="H45" s="66"/>
      <c r="I45" s="67"/>
      <c r="J45" s="62"/>
      <c r="K45" s="63"/>
      <c r="L45" s="64"/>
      <c r="M45" s="1"/>
    </row>
    <row r="46" spans="1:13" ht="15.75" customHeight="1" thickBot="1" x14ac:dyDescent="0.3">
      <c r="A46" s="26" t="s">
        <v>55</v>
      </c>
      <c r="B46" s="27"/>
      <c r="C46" s="27"/>
      <c r="D46" s="27"/>
      <c r="E46" s="27"/>
      <c r="F46" s="28"/>
      <c r="G46" s="29">
        <f>G45</f>
        <v>250</v>
      </c>
      <c r="H46" s="30"/>
      <c r="I46" s="31"/>
      <c r="J46" s="7"/>
      <c r="K46" s="8"/>
      <c r="L46" s="9"/>
      <c r="M46" s="1"/>
    </row>
    <row r="47" spans="1:13" ht="15.75" thickBot="1" x14ac:dyDescent="0.3">
      <c r="A47" s="76" t="s">
        <v>56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8"/>
      <c r="M47" s="1"/>
    </row>
    <row r="48" spans="1:13" ht="15.75" thickBot="1" x14ac:dyDescent="0.3">
      <c r="A48" s="79" t="s">
        <v>57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1"/>
    </row>
    <row r="49" spans="1:13" ht="15.75" thickBot="1" x14ac:dyDescent="0.3">
      <c r="A49" s="82" t="s">
        <v>4</v>
      </c>
      <c r="B49" s="83"/>
      <c r="C49" s="82" t="s">
        <v>5</v>
      </c>
      <c r="D49" s="83"/>
      <c r="E49" s="82" t="s">
        <v>6</v>
      </c>
      <c r="F49" s="83"/>
      <c r="G49" s="82" t="s">
        <v>69</v>
      </c>
      <c r="H49" s="88"/>
      <c r="I49" s="83"/>
      <c r="J49" s="90" t="s">
        <v>7</v>
      </c>
      <c r="K49" s="91"/>
      <c r="L49" s="92"/>
      <c r="M49" s="1"/>
    </row>
    <row r="50" spans="1:13" ht="23.25" customHeight="1" thickBot="1" x14ac:dyDescent="0.3">
      <c r="A50" s="84"/>
      <c r="B50" s="85"/>
      <c r="C50" s="84"/>
      <c r="D50" s="85"/>
      <c r="E50" s="86"/>
      <c r="F50" s="87"/>
      <c r="G50" s="86"/>
      <c r="H50" s="89"/>
      <c r="I50" s="87"/>
      <c r="J50" s="90" t="s">
        <v>8</v>
      </c>
      <c r="K50" s="93"/>
      <c r="L50" s="2" t="s">
        <v>9</v>
      </c>
      <c r="M50" s="1"/>
    </row>
    <row r="51" spans="1:13" ht="29.25" customHeight="1" thickBot="1" x14ac:dyDescent="0.3">
      <c r="A51" s="69" t="s">
        <v>58</v>
      </c>
      <c r="B51" s="70"/>
      <c r="C51" s="69" t="s">
        <v>59</v>
      </c>
      <c r="D51" s="70"/>
      <c r="E51" s="69" t="s">
        <v>60</v>
      </c>
      <c r="F51" s="70"/>
      <c r="G51" s="71">
        <v>150</v>
      </c>
      <c r="H51" s="72"/>
      <c r="I51" s="73"/>
      <c r="J51" s="74">
        <v>41821</v>
      </c>
      <c r="K51" s="75"/>
      <c r="L51" s="3">
        <v>41974</v>
      </c>
      <c r="M51" s="1"/>
    </row>
    <row r="52" spans="1:13" ht="25.5" customHeight="1" thickBot="1" x14ac:dyDescent="0.3">
      <c r="A52" s="62" t="s">
        <v>61</v>
      </c>
      <c r="B52" s="63"/>
      <c r="C52" s="63"/>
      <c r="D52" s="63"/>
      <c r="E52" s="63"/>
      <c r="F52" s="64"/>
      <c r="G52" s="65">
        <f>G51</f>
        <v>150</v>
      </c>
      <c r="H52" s="66"/>
      <c r="I52" s="67"/>
      <c r="J52" s="62"/>
      <c r="K52" s="63"/>
      <c r="L52" s="68"/>
      <c r="M52" s="1"/>
    </row>
    <row r="53" spans="1:13" ht="27" customHeight="1" thickBot="1" x14ac:dyDescent="0.3">
      <c r="A53" s="26" t="s">
        <v>62</v>
      </c>
      <c r="B53" s="27"/>
      <c r="C53" s="27"/>
      <c r="D53" s="27"/>
      <c r="E53" s="27"/>
      <c r="F53" s="28"/>
      <c r="G53" s="29">
        <f>G52</f>
        <v>150</v>
      </c>
      <c r="H53" s="30"/>
      <c r="I53" s="31"/>
      <c r="J53" s="26"/>
      <c r="K53" s="27"/>
      <c r="L53" s="54"/>
      <c r="M53" s="1"/>
    </row>
    <row r="54" spans="1:13" ht="29.25" customHeight="1" thickBot="1" x14ac:dyDescent="0.3">
      <c r="A54" s="55" t="s">
        <v>63</v>
      </c>
      <c r="B54" s="56"/>
      <c r="C54" s="56"/>
      <c r="D54" s="56"/>
      <c r="E54" s="56"/>
      <c r="F54" s="57"/>
      <c r="G54" s="58">
        <f>G53+G46</f>
        <v>400</v>
      </c>
      <c r="H54" s="59"/>
      <c r="I54" s="60"/>
      <c r="J54" s="55"/>
      <c r="K54" s="56"/>
      <c r="L54" s="61"/>
      <c r="M54" s="1"/>
    </row>
    <row r="55" spans="1:13" ht="33.75" customHeight="1" thickBot="1" x14ac:dyDescent="0.3">
      <c r="A55" s="43" t="s">
        <v>64</v>
      </c>
      <c r="B55" s="44"/>
      <c r="C55" s="44"/>
      <c r="D55" s="44"/>
      <c r="E55" s="44"/>
      <c r="F55" s="45"/>
      <c r="G55" s="46">
        <f>G54+G35</f>
        <v>29626.98</v>
      </c>
      <c r="H55" s="47"/>
      <c r="I55" s="48"/>
      <c r="J55" s="43"/>
      <c r="K55" s="44"/>
      <c r="L55" s="45"/>
      <c r="M55" s="1"/>
    </row>
    <row r="56" spans="1:13" ht="15.75" thickBot="1" x14ac:dyDescent="0.3">
      <c r="A56" s="5"/>
      <c r="B56" s="5"/>
      <c r="C56" s="5"/>
      <c r="D56" s="5"/>
      <c r="E56" s="5"/>
      <c r="F56" s="5"/>
      <c r="G56" s="6"/>
      <c r="H56" s="6"/>
      <c r="I56" s="6"/>
      <c r="J56" s="5"/>
      <c r="K56" s="5"/>
      <c r="L56" s="5"/>
      <c r="M56" s="1"/>
    </row>
    <row r="57" spans="1:13" ht="16.5" thickBot="1" x14ac:dyDescent="0.3">
      <c r="A57" s="15"/>
      <c r="B57" s="49"/>
      <c r="C57" s="49"/>
      <c r="D57" s="50" t="s">
        <v>65</v>
      </c>
      <c r="E57" s="34"/>
      <c r="F57" s="51"/>
      <c r="G57" s="52"/>
      <c r="H57" s="1"/>
      <c r="I57" s="49"/>
      <c r="J57" s="49"/>
      <c r="K57" s="53"/>
      <c r="L57" s="53"/>
      <c r="M57" s="1"/>
    </row>
    <row r="58" spans="1:13" ht="16.5" thickBot="1" x14ac:dyDescent="0.3">
      <c r="A58" s="15"/>
      <c r="B58" s="32"/>
      <c r="C58" s="32"/>
      <c r="D58" s="33" t="s">
        <v>66</v>
      </c>
      <c r="E58" s="34"/>
      <c r="F58" s="40"/>
      <c r="G58" s="41"/>
      <c r="H58" s="1"/>
      <c r="I58" s="42"/>
      <c r="J58" s="32"/>
      <c r="K58" s="37"/>
      <c r="L58" s="37"/>
      <c r="M58" s="1"/>
    </row>
    <row r="59" spans="1:13" ht="16.5" thickBot="1" x14ac:dyDescent="0.3">
      <c r="A59" s="15"/>
      <c r="B59" s="32"/>
      <c r="C59" s="32"/>
      <c r="D59" s="33" t="s">
        <v>67</v>
      </c>
      <c r="E59" s="34"/>
      <c r="F59" s="38"/>
      <c r="G59" s="39"/>
      <c r="H59" s="1"/>
      <c r="I59" s="32"/>
      <c r="J59" s="32"/>
      <c r="K59" s="37"/>
      <c r="L59" s="37"/>
      <c r="M59" s="1"/>
    </row>
    <row r="60" spans="1:13" ht="16.5" thickBot="1" x14ac:dyDescent="0.3">
      <c r="A60" s="15"/>
      <c r="B60" s="32"/>
      <c r="C60" s="32"/>
      <c r="D60" s="33" t="s">
        <v>68</v>
      </c>
      <c r="E60" s="34"/>
      <c r="F60" s="35"/>
      <c r="G60" s="36"/>
      <c r="H60" s="1"/>
      <c r="I60" s="32"/>
      <c r="J60" s="32"/>
      <c r="K60" s="37"/>
      <c r="L60" s="37"/>
      <c r="M60" s="1"/>
    </row>
  </sheetData>
  <mergeCells count="172">
    <mergeCell ref="A1:L1"/>
    <mergeCell ref="A2:L2"/>
    <mergeCell ref="A3:L3"/>
    <mergeCell ref="A4:L4"/>
    <mergeCell ref="A5:B6"/>
    <mergeCell ref="C5:D6"/>
    <mergeCell ref="E5:F6"/>
    <mergeCell ref="G5:I6"/>
    <mergeCell ref="J5:L5"/>
    <mergeCell ref="J6:K6"/>
    <mergeCell ref="A7:B8"/>
    <mergeCell ref="C7:D7"/>
    <mergeCell ref="E7:F7"/>
    <mergeCell ref="G7:I7"/>
    <mergeCell ref="J7:K7"/>
    <mergeCell ref="C8:D8"/>
    <mergeCell ref="E8:F8"/>
    <mergeCell ref="G8:I8"/>
    <mergeCell ref="J8:K8"/>
    <mergeCell ref="A9:B10"/>
    <mergeCell ref="C9:D9"/>
    <mergeCell ref="E9:F9"/>
    <mergeCell ref="G9:I9"/>
    <mergeCell ref="J9:K9"/>
    <mergeCell ref="C10:D10"/>
    <mergeCell ref="E10:F10"/>
    <mergeCell ref="G10:I10"/>
    <mergeCell ref="J10:K10"/>
    <mergeCell ref="A14:L14"/>
    <mergeCell ref="A15:L15"/>
    <mergeCell ref="A16:B17"/>
    <mergeCell ref="C16:D17"/>
    <mergeCell ref="E16:F17"/>
    <mergeCell ref="G16:I17"/>
    <mergeCell ref="J16:L16"/>
    <mergeCell ref="A11:F12"/>
    <mergeCell ref="G11:I12"/>
    <mergeCell ref="J11:L12"/>
    <mergeCell ref="A13:F13"/>
    <mergeCell ref="G13:I13"/>
    <mergeCell ref="J13:L13"/>
    <mergeCell ref="A19:B20"/>
    <mergeCell ref="C19:D20"/>
    <mergeCell ref="E19:F20"/>
    <mergeCell ref="G19:I20"/>
    <mergeCell ref="J19:K20"/>
    <mergeCell ref="L19:L20"/>
    <mergeCell ref="J17:K17"/>
    <mergeCell ref="A18:B18"/>
    <mergeCell ref="C18:D18"/>
    <mergeCell ref="E18:F18"/>
    <mergeCell ref="G18:I18"/>
    <mergeCell ref="J18:K18"/>
    <mergeCell ref="A21:F21"/>
    <mergeCell ref="G21:I21"/>
    <mergeCell ref="J21:L21"/>
    <mergeCell ref="A22:L22"/>
    <mergeCell ref="A23:B24"/>
    <mergeCell ref="C23:D24"/>
    <mergeCell ref="E23:F24"/>
    <mergeCell ref="G23:I24"/>
    <mergeCell ref="J23:L23"/>
    <mergeCell ref="J24:K24"/>
    <mergeCell ref="A25:B25"/>
    <mergeCell ref="C25:D25"/>
    <mergeCell ref="E25:F25"/>
    <mergeCell ref="G25:I25"/>
    <mergeCell ref="J25:K25"/>
    <mergeCell ref="A26:B26"/>
    <mergeCell ref="C26:D26"/>
    <mergeCell ref="E26:F26"/>
    <mergeCell ref="G26:I26"/>
    <mergeCell ref="J26:K26"/>
    <mergeCell ref="A29:L29"/>
    <mergeCell ref="A30:B31"/>
    <mergeCell ref="C30:D31"/>
    <mergeCell ref="E30:F31"/>
    <mergeCell ref="G30:I31"/>
    <mergeCell ref="J30:L30"/>
    <mergeCell ref="J31:K31"/>
    <mergeCell ref="A27:B27"/>
    <mergeCell ref="C27:D27"/>
    <mergeCell ref="E27:F27"/>
    <mergeCell ref="G27:I27"/>
    <mergeCell ref="J27:K27"/>
    <mergeCell ref="A28:F28"/>
    <mergeCell ref="G28:I28"/>
    <mergeCell ref="J28:L28"/>
    <mergeCell ref="A34:F34"/>
    <mergeCell ref="G34:I34"/>
    <mergeCell ref="J34:L34"/>
    <mergeCell ref="A35:F35"/>
    <mergeCell ref="G35:I35"/>
    <mergeCell ref="J35:L35"/>
    <mergeCell ref="A32:B32"/>
    <mergeCell ref="C32:D32"/>
    <mergeCell ref="E32:F32"/>
    <mergeCell ref="G32:I32"/>
    <mergeCell ref="J32:K32"/>
    <mergeCell ref="A33:F33"/>
    <mergeCell ref="G33:I33"/>
    <mergeCell ref="J33:L33"/>
    <mergeCell ref="A39:L39"/>
    <mergeCell ref="A40:B41"/>
    <mergeCell ref="C40:D41"/>
    <mergeCell ref="E40:F41"/>
    <mergeCell ref="G40:I41"/>
    <mergeCell ref="J40:L40"/>
    <mergeCell ref="J41:K41"/>
    <mergeCell ref="A36:L36"/>
    <mergeCell ref="A37:L37"/>
    <mergeCell ref="A38:L38"/>
    <mergeCell ref="A45:F45"/>
    <mergeCell ref="G45:I45"/>
    <mergeCell ref="J45:L45"/>
    <mergeCell ref="A42:B42"/>
    <mergeCell ref="C42:D42"/>
    <mergeCell ref="E42:F44"/>
    <mergeCell ref="G42:I44"/>
    <mergeCell ref="J42:K44"/>
    <mergeCell ref="L42:L44"/>
    <mergeCell ref="A43:B43"/>
    <mergeCell ref="C43:D43"/>
    <mergeCell ref="A44:B44"/>
    <mergeCell ref="C44:D44"/>
    <mergeCell ref="A51:B51"/>
    <mergeCell ref="C51:D51"/>
    <mergeCell ref="E51:F51"/>
    <mergeCell ref="G51:I51"/>
    <mergeCell ref="J51:K51"/>
    <mergeCell ref="A47:L47"/>
    <mergeCell ref="A48:L48"/>
    <mergeCell ref="A49:B50"/>
    <mergeCell ref="C49:D50"/>
    <mergeCell ref="E49:F50"/>
    <mergeCell ref="G49:I50"/>
    <mergeCell ref="J49:L49"/>
    <mergeCell ref="J50:K50"/>
    <mergeCell ref="K57:L57"/>
    <mergeCell ref="A53:F53"/>
    <mergeCell ref="G53:I53"/>
    <mergeCell ref="J53:L53"/>
    <mergeCell ref="A54:F54"/>
    <mergeCell ref="G54:I54"/>
    <mergeCell ref="J54:L54"/>
    <mergeCell ref="A52:F52"/>
    <mergeCell ref="G52:I52"/>
    <mergeCell ref="J52:L52"/>
    <mergeCell ref="A46:F46"/>
    <mergeCell ref="G46:I46"/>
    <mergeCell ref="B60:C60"/>
    <mergeCell ref="D60:E60"/>
    <mergeCell ref="F60:G60"/>
    <mergeCell ref="I60:J60"/>
    <mergeCell ref="K60:L60"/>
    <mergeCell ref="B59:C59"/>
    <mergeCell ref="D59:E59"/>
    <mergeCell ref="F59:G59"/>
    <mergeCell ref="I59:J59"/>
    <mergeCell ref="K59:L59"/>
    <mergeCell ref="B58:C58"/>
    <mergeCell ref="D58:E58"/>
    <mergeCell ref="F58:G58"/>
    <mergeCell ref="I58:J58"/>
    <mergeCell ref="K58:L58"/>
    <mergeCell ref="A55:F55"/>
    <mergeCell ref="G55:I55"/>
    <mergeCell ref="J55:L55"/>
    <mergeCell ref="B57:C57"/>
    <mergeCell ref="D57:E57"/>
    <mergeCell ref="F57:G57"/>
    <mergeCell ref="I57:J57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topLeftCell="A28" zoomScale="60" zoomScaleNormal="100" workbookViewId="0">
      <selection activeCell="L63" sqref="L63"/>
    </sheetView>
  </sheetViews>
  <sheetFormatPr baseColWidth="10" defaultRowHeight="15" x14ac:dyDescent="0.25"/>
  <cols>
    <col min="3" max="3" width="15.28515625" customWidth="1"/>
    <col min="5" max="5" width="23.140625" customWidth="1"/>
    <col min="7" max="7" width="14" customWidth="1"/>
    <col min="10" max="10" width="8.28515625" customWidth="1"/>
    <col min="11" max="11" width="18" customWidth="1"/>
    <col min="12" max="12" width="8.85546875" customWidth="1"/>
    <col min="13" max="13" width="18.140625" customWidth="1"/>
  </cols>
  <sheetData>
    <row r="1" spans="1:14" ht="16.5" thickBot="1" x14ac:dyDescent="0.3">
      <c r="A1" s="11"/>
      <c r="B1" s="126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  <c r="N1" s="10"/>
    </row>
    <row r="2" spans="1:14" ht="16.5" thickBot="1" x14ac:dyDescent="0.3">
      <c r="A2" s="11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0"/>
    </row>
    <row r="3" spans="1:14" ht="16.5" thickBot="1" x14ac:dyDescent="0.3">
      <c r="A3" s="11"/>
      <c r="B3" s="76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10"/>
    </row>
    <row r="4" spans="1:14" ht="16.5" thickBot="1" x14ac:dyDescent="0.3">
      <c r="A4" s="11"/>
      <c r="B4" s="79" t="s">
        <v>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10"/>
    </row>
    <row r="5" spans="1:14" ht="16.5" thickBot="1" x14ac:dyDescent="0.3">
      <c r="A5" s="11"/>
      <c r="B5" s="82" t="s">
        <v>4</v>
      </c>
      <c r="C5" s="83"/>
      <c r="D5" s="82" t="s">
        <v>77</v>
      </c>
      <c r="E5" s="83"/>
      <c r="F5" s="82" t="s">
        <v>6</v>
      </c>
      <c r="G5" s="83"/>
      <c r="H5" s="82" t="s">
        <v>70</v>
      </c>
      <c r="I5" s="88"/>
      <c r="J5" s="83"/>
      <c r="K5" s="90" t="s">
        <v>7</v>
      </c>
      <c r="L5" s="91"/>
      <c r="M5" s="92"/>
      <c r="N5" s="10"/>
    </row>
    <row r="6" spans="1:14" ht="24" customHeight="1" thickBot="1" x14ac:dyDescent="0.3">
      <c r="A6" s="11"/>
      <c r="B6" s="84"/>
      <c r="C6" s="85"/>
      <c r="D6" s="84"/>
      <c r="E6" s="85"/>
      <c r="F6" s="86"/>
      <c r="G6" s="87"/>
      <c r="H6" s="84"/>
      <c r="I6" s="125"/>
      <c r="J6" s="85"/>
      <c r="K6" s="90" t="s">
        <v>8</v>
      </c>
      <c r="L6" s="93"/>
      <c r="M6" s="12" t="s">
        <v>9</v>
      </c>
      <c r="N6" s="10"/>
    </row>
    <row r="7" spans="1:14" ht="63.75" customHeight="1" thickBot="1" x14ac:dyDescent="0.3">
      <c r="A7" s="11"/>
      <c r="B7" s="176" t="s">
        <v>10</v>
      </c>
      <c r="C7" s="177"/>
      <c r="D7" s="180" t="s">
        <v>11</v>
      </c>
      <c r="E7" s="181"/>
      <c r="F7" s="69" t="s">
        <v>12</v>
      </c>
      <c r="G7" s="70"/>
      <c r="H7" s="150" t="s">
        <v>81</v>
      </c>
      <c r="I7" s="151"/>
      <c r="J7" s="152"/>
      <c r="K7" s="74">
        <v>41640</v>
      </c>
      <c r="L7" s="75"/>
      <c r="M7" s="14">
        <v>41974</v>
      </c>
      <c r="N7" s="10"/>
    </row>
    <row r="8" spans="1:14" ht="45" customHeight="1" thickBot="1" x14ac:dyDescent="0.3">
      <c r="A8" s="11"/>
      <c r="B8" s="178"/>
      <c r="C8" s="179"/>
      <c r="D8" s="138" t="s">
        <v>13</v>
      </c>
      <c r="E8" s="139"/>
      <c r="F8" s="69" t="s">
        <v>14</v>
      </c>
      <c r="G8" s="70"/>
      <c r="H8" s="182" t="s">
        <v>82</v>
      </c>
      <c r="I8" s="183"/>
      <c r="J8" s="184"/>
      <c r="K8" s="74">
        <v>41640</v>
      </c>
      <c r="L8" s="75"/>
      <c r="M8" s="14">
        <v>41974</v>
      </c>
      <c r="N8" s="10"/>
    </row>
    <row r="9" spans="1:14" ht="25.5" customHeight="1" thickBot="1" x14ac:dyDescent="0.3">
      <c r="A9" s="11"/>
      <c r="B9" s="94" t="s">
        <v>15</v>
      </c>
      <c r="C9" s="95"/>
      <c r="D9" s="69" t="s">
        <v>16</v>
      </c>
      <c r="E9" s="70"/>
      <c r="F9" s="69" t="s">
        <v>17</v>
      </c>
      <c r="G9" s="70"/>
      <c r="H9" s="170">
        <v>900</v>
      </c>
      <c r="I9" s="171"/>
      <c r="J9" s="172"/>
      <c r="K9" s="74">
        <v>41791</v>
      </c>
      <c r="L9" s="75"/>
      <c r="M9" s="14">
        <v>41974</v>
      </c>
      <c r="N9" s="10"/>
    </row>
    <row r="10" spans="1:14" ht="25.5" customHeight="1" thickBot="1" x14ac:dyDescent="0.3">
      <c r="A10" s="11"/>
      <c r="B10" s="100"/>
      <c r="C10" s="101"/>
      <c r="D10" s="69" t="s">
        <v>18</v>
      </c>
      <c r="E10" s="70"/>
      <c r="F10" s="69" t="s">
        <v>17</v>
      </c>
      <c r="G10" s="70"/>
      <c r="H10" s="173">
        <v>1000</v>
      </c>
      <c r="I10" s="174"/>
      <c r="J10" s="175"/>
      <c r="K10" s="74">
        <v>41791</v>
      </c>
      <c r="L10" s="75"/>
      <c r="M10" s="13">
        <v>41974</v>
      </c>
      <c r="N10" s="10"/>
    </row>
    <row r="11" spans="1:14" ht="15.75" x14ac:dyDescent="0.25">
      <c r="A11" s="11"/>
      <c r="B11" s="156" t="s">
        <v>19</v>
      </c>
      <c r="C11" s="157"/>
      <c r="D11" s="157"/>
      <c r="E11" s="157"/>
      <c r="F11" s="157"/>
      <c r="G11" s="158"/>
      <c r="H11" s="162">
        <f>12250+6957+900+1000</f>
        <v>21107</v>
      </c>
      <c r="I11" s="163"/>
      <c r="J11" s="164"/>
      <c r="K11" s="156"/>
      <c r="L11" s="157"/>
      <c r="M11" s="168"/>
      <c r="N11" s="10"/>
    </row>
    <row r="12" spans="1:14" ht="16.5" thickBot="1" x14ac:dyDescent="0.3">
      <c r="A12" s="11"/>
      <c r="B12" s="159"/>
      <c r="C12" s="160"/>
      <c r="D12" s="160"/>
      <c r="E12" s="160"/>
      <c r="F12" s="160"/>
      <c r="G12" s="161"/>
      <c r="H12" s="165"/>
      <c r="I12" s="166"/>
      <c r="J12" s="167"/>
      <c r="K12" s="159"/>
      <c r="L12" s="160"/>
      <c r="M12" s="169"/>
      <c r="N12" s="10"/>
    </row>
    <row r="13" spans="1:14" ht="16.5" thickBot="1" x14ac:dyDescent="0.3">
      <c r="A13" s="11"/>
      <c r="B13" s="26" t="s">
        <v>20</v>
      </c>
      <c r="C13" s="27"/>
      <c r="D13" s="27"/>
      <c r="E13" s="27"/>
      <c r="F13" s="27"/>
      <c r="G13" s="28"/>
      <c r="H13" s="132">
        <f>H11</f>
        <v>21107</v>
      </c>
      <c r="I13" s="133"/>
      <c r="J13" s="134"/>
      <c r="K13" s="26"/>
      <c r="L13" s="27"/>
      <c r="M13" s="28"/>
      <c r="N13" s="10"/>
    </row>
    <row r="14" spans="1:14" ht="16.5" thickBot="1" x14ac:dyDescent="0.3">
      <c r="A14" s="11"/>
      <c r="B14" s="153" t="s">
        <v>21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0"/>
    </row>
    <row r="15" spans="1:14" ht="16.5" thickBot="1" x14ac:dyDescent="0.3">
      <c r="A15" s="11"/>
      <c r="B15" s="79" t="s">
        <v>22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10"/>
    </row>
    <row r="16" spans="1:14" ht="16.5" thickBot="1" x14ac:dyDescent="0.3">
      <c r="A16" s="11"/>
      <c r="B16" s="82" t="s">
        <v>4</v>
      </c>
      <c r="C16" s="83"/>
      <c r="D16" s="82" t="s">
        <v>77</v>
      </c>
      <c r="E16" s="83"/>
      <c r="F16" s="82" t="s">
        <v>6</v>
      </c>
      <c r="G16" s="83"/>
      <c r="H16" s="82" t="s">
        <v>72</v>
      </c>
      <c r="I16" s="88"/>
      <c r="J16" s="83"/>
      <c r="K16" s="90" t="s">
        <v>7</v>
      </c>
      <c r="L16" s="91"/>
      <c r="M16" s="92"/>
      <c r="N16" s="10"/>
    </row>
    <row r="17" spans="1:14" ht="22.5" customHeight="1" thickBot="1" x14ac:dyDescent="0.3">
      <c r="A17" s="11"/>
      <c r="B17" s="84"/>
      <c r="C17" s="85"/>
      <c r="D17" s="84"/>
      <c r="E17" s="85"/>
      <c r="F17" s="86"/>
      <c r="G17" s="87"/>
      <c r="H17" s="84"/>
      <c r="I17" s="125"/>
      <c r="J17" s="85"/>
      <c r="K17" s="90" t="s">
        <v>8</v>
      </c>
      <c r="L17" s="93"/>
      <c r="M17" s="12" t="s">
        <v>9</v>
      </c>
      <c r="N17" s="10"/>
    </row>
    <row r="18" spans="1:14" ht="51" customHeight="1" thickBot="1" x14ac:dyDescent="0.3">
      <c r="A18" s="11"/>
      <c r="B18" s="138" t="s">
        <v>23</v>
      </c>
      <c r="C18" s="139"/>
      <c r="D18" s="138" t="s">
        <v>24</v>
      </c>
      <c r="E18" s="139"/>
      <c r="F18" s="69" t="s">
        <v>25</v>
      </c>
      <c r="G18" s="70"/>
      <c r="H18" s="150">
        <v>7000</v>
      </c>
      <c r="I18" s="151"/>
      <c r="J18" s="152"/>
      <c r="K18" s="74">
        <v>41640</v>
      </c>
      <c r="L18" s="75"/>
      <c r="M18" s="14">
        <v>41974</v>
      </c>
      <c r="N18" s="10"/>
    </row>
    <row r="19" spans="1:14" ht="60" customHeight="1" x14ac:dyDescent="0.25">
      <c r="A19" s="11"/>
      <c r="B19" s="96" t="s">
        <v>26</v>
      </c>
      <c r="C19" s="97"/>
      <c r="D19" s="96" t="s">
        <v>27</v>
      </c>
      <c r="E19" s="97"/>
      <c r="F19" s="96" t="s">
        <v>28</v>
      </c>
      <c r="G19" s="97"/>
      <c r="H19" s="147">
        <v>500</v>
      </c>
      <c r="I19" s="148"/>
      <c r="J19" s="149"/>
      <c r="K19" s="111">
        <v>41640</v>
      </c>
      <c r="L19" s="112"/>
      <c r="M19" s="117">
        <v>41974</v>
      </c>
      <c r="N19" s="10"/>
    </row>
    <row r="20" spans="1:14" ht="16.5" thickBot="1" x14ac:dyDescent="0.3">
      <c r="A20" s="11"/>
      <c r="B20" s="100"/>
      <c r="C20" s="101"/>
      <c r="D20" s="100"/>
      <c r="E20" s="101"/>
      <c r="F20" s="100"/>
      <c r="G20" s="101"/>
      <c r="H20" s="108"/>
      <c r="I20" s="109"/>
      <c r="J20" s="110"/>
      <c r="K20" s="115"/>
      <c r="L20" s="116"/>
      <c r="M20" s="119"/>
      <c r="N20" s="10"/>
    </row>
    <row r="21" spans="1:14" ht="25.5" customHeight="1" thickBot="1" x14ac:dyDescent="0.3">
      <c r="A21" s="11"/>
      <c r="B21" s="62" t="s">
        <v>29</v>
      </c>
      <c r="C21" s="63"/>
      <c r="D21" s="63"/>
      <c r="E21" s="63"/>
      <c r="F21" s="63"/>
      <c r="G21" s="64"/>
      <c r="H21" s="144">
        <f>SUM(H18:J20)</f>
        <v>7500</v>
      </c>
      <c r="I21" s="145"/>
      <c r="J21" s="146"/>
      <c r="K21" s="62"/>
      <c r="L21" s="63"/>
      <c r="M21" s="68"/>
      <c r="N21" s="10"/>
    </row>
    <row r="22" spans="1:14" ht="16.5" thickBot="1" x14ac:dyDescent="0.3">
      <c r="A22" s="11"/>
      <c r="B22" s="79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10"/>
    </row>
    <row r="23" spans="1:14" ht="16.5" thickBot="1" x14ac:dyDescent="0.3">
      <c r="A23" s="11"/>
      <c r="B23" s="82" t="s">
        <v>4</v>
      </c>
      <c r="C23" s="83"/>
      <c r="D23" s="82" t="s">
        <v>77</v>
      </c>
      <c r="E23" s="83"/>
      <c r="F23" s="82" t="s">
        <v>6</v>
      </c>
      <c r="G23" s="83"/>
      <c r="H23" s="82" t="s">
        <v>71</v>
      </c>
      <c r="I23" s="88"/>
      <c r="J23" s="83"/>
      <c r="K23" s="90" t="s">
        <v>7</v>
      </c>
      <c r="L23" s="91"/>
      <c r="M23" s="92"/>
      <c r="N23" s="10"/>
    </row>
    <row r="24" spans="1:14" ht="24" customHeight="1" thickBot="1" x14ac:dyDescent="0.3">
      <c r="A24" s="11"/>
      <c r="B24" s="84"/>
      <c r="C24" s="85"/>
      <c r="D24" s="84"/>
      <c r="E24" s="85"/>
      <c r="F24" s="86"/>
      <c r="G24" s="87"/>
      <c r="H24" s="84"/>
      <c r="I24" s="125"/>
      <c r="J24" s="85"/>
      <c r="K24" s="90" t="s">
        <v>8</v>
      </c>
      <c r="L24" s="93"/>
      <c r="M24" s="12" t="s">
        <v>9</v>
      </c>
      <c r="N24" s="10"/>
    </row>
    <row r="25" spans="1:14" ht="25.5" customHeight="1" thickBot="1" x14ac:dyDescent="0.3">
      <c r="A25" s="11"/>
      <c r="B25" s="138" t="s">
        <v>31</v>
      </c>
      <c r="C25" s="139"/>
      <c r="D25" s="138" t="s">
        <v>32</v>
      </c>
      <c r="E25" s="139"/>
      <c r="F25" s="69" t="s">
        <v>33</v>
      </c>
      <c r="G25" s="70"/>
      <c r="H25" s="140">
        <v>150</v>
      </c>
      <c r="I25" s="141"/>
      <c r="J25" s="142"/>
      <c r="K25" s="74">
        <v>41640</v>
      </c>
      <c r="L25" s="75"/>
      <c r="M25" s="14">
        <v>41974</v>
      </c>
      <c r="N25" s="10"/>
    </row>
    <row r="26" spans="1:14" ht="25.5" customHeight="1" thickBot="1" x14ac:dyDescent="0.3">
      <c r="A26" s="11"/>
      <c r="B26" s="69" t="s">
        <v>34</v>
      </c>
      <c r="C26" s="70"/>
      <c r="D26" s="69" t="s">
        <v>35</v>
      </c>
      <c r="E26" s="70"/>
      <c r="F26" s="69" t="s">
        <v>35</v>
      </c>
      <c r="G26" s="70"/>
      <c r="H26" s="71">
        <v>75</v>
      </c>
      <c r="I26" s="72"/>
      <c r="J26" s="73"/>
      <c r="K26" s="74">
        <v>41640</v>
      </c>
      <c r="L26" s="75"/>
      <c r="M26" s="14">
        <v>41974</v>
      </c>
      <c r="N26" s="10"/>
    </row>
    <row r="27" spans="1:14" ht="38.25" customHeight="1" thickBot="1" x14ac:dyDescent="0.3">
      <c r="A27" s="11"/>
      <c r="B27" s="69" t="s">
        <v>36</v>
      </c>
      <c r="C27" s="70"/>
      <c r="D27" s="69" t="s">
        <v>37</v>
      </c>
      <c r="E27" s="70"/>
      <c r="F27" s="69" t="s">
        <v>38</v>
      </c>
      <c r="G27" s="70"/>
      <c r="H27" s="143">
        <v>194.98</v>
      </c>
      <c r="I27" s="72"/>
      <c r="J27" s="73"/>
      <c r="K27" s="74">
        <v>41640</v>
      </c>
      <c r="L27" s="75"/>
      <c r="M27" s="14">
        <v>41974</v>
      </c>
      <c r="N27" s="10"/>
    </row>
    <row r="28" spans="1:14" ht="25.5" customHeight="1" thickBot="1" x14ac:dyDescent="0.3">
      <c r="A28" s="11"/>
      <c r="B28" s="62" t="s">
        <v>39</v>
      </c>
      <c r="C28" s="63"/>
      <c r="D28" s="63"/>
      <c r="E28" s="63"/>
      <c r="F28" s="63"/>
      <c r="G28" s="64"/>
      <c r="H28" s="65">
        <f>SUM(H25:J27)</f>
        <v>419.98</v>
      </c>
      <c r="I28" s="66"/>
      <c r="J28" s="67"/>
      <c r="K28" s="62"/>
      <c r="L28" s="63"/>
      <c r="M28" s="68"/>
      <c r="N28" s="10"/>
    </row>
    <row r="29" spans="1:14" ht="16.5" thickBot="1" x14ac:dyDescent="0.3">
      <c r="A29" s="11"/>
      <c r="B29" s="79" t="s">
        <v>40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10"/>
    </row>
    <row r="30" spans="1:14" ht="16.5" thickBot="1" x14ac:dyDescent="0.3">
      <c r="A30" s="11"/>
      <c r="B30" s="82" t="s">
        <v>4</v>
      </c>
      <c r="C30" s="83"/>
      <c r="D30" s="82" t="s">
        <v>77</v>
      </c>
      <c r="E30" s="83"/>
      <c r="F30" s="82" t="s">
        <v>6</v>
      </c>
      <c r="G30" s="83"/>
      <c r="H30" s="82" t="s">
        <v>70</v>
      </c>
      <c r="I30" s="88"/>
      <c r="J30" s="83"/>
      <c r="K30" s="90" t="s">
        <v>7</v>
      </c>
      <c r="L30" s="91"/>
      <c r="M30" s="92"/>
      <c r="N30" s="10"/>
    </row>
    <row r="31" spans="1:14" ht="23.25" customHeight="1" thickBot="1" x14ac:dyDescent="0.3">
      <c r="A31" s="11"/>
      <c r="B31" s="84"/>
      <c r="C31" s="85"/>
      <c r="D31" s="84"/>
      <c r="E31" s="85"/>
      <c r="F31" s="86"/>
      <c r="G31" s="87"/>
      <c r="H31" s="84"/>
      <c r="I31" s="125"/>
      <c r="J31" s="85"/>
      <c r="K31" s="90" t="s">
        <v>8</v>
      </c>
      <c r="L31" s="93"/>
      <c r="M31" s="12" t="s">
        <v>9</v>
      </c>
      <c r="N31" s="10"/>
    </row>
    <row r="32" spans="1:14" ht="25.5" customHeight="1" thickBot="1" x14ac:dyDescent="0.3">
      <c r="A32" s="11"/>
      <c r="B32" s="138" t="s">
        <v>41</v>
      </c>
      <c r="C32" s="139"/>
      <c r="D32" s="138" t="s">
        <v>42</v>
      </c>
      <c r="E32" s="139"/>
      <c r="F32" s="69" t="s">
        <v>43</v>
      </c>
      <c r="G32" s="70"/>
      <c r="H32" s="140">
        <v>200</v>
      </c>
      <c r="I32" s="141"/>
      <c r="J32" s="142"/>
      <c r="K32" s="74">
        <v>41730</v>
      </c>
      <c r="L32" s="75"/>
      <c r="M32" s="14">
        <v>41974</v>
      </c>
      <c r="N32" s="10"/>
    </row>
    <row r="33" spans="1:14" ht="16.5" thickBot="1" x14ac:dyDescent="0.3">
      <c r="A33" s="11"/>
      <c r="B33" s="62" t="s">
        <v>44</v>
      </c>
      <c r="C33" s="63"/>
      <c r="D33" s="63"/>
      <c r="E33" s="63"/>
      <c r="F33" s="63"/>
      <c r="G33" s="64"/>
      <c r="H33" s="65">
        <v>200</v>
      </c>
      <c r="I33" s="66"/>
      <c r="J33" s="67"/>
      <c r="K33" s="62"/>
      <c r="L33" s="63"/>
      <c r="M33" s="68"/>
      <c r="N33" s="10"/>
    </row>
    <row r="34" spans="1:14" ht="23.25" customHeight="1" thickBot="1" x14ac:dyDescent="0.3">
      <c r="A34" s="11"/>
      <c r="B34" s="26" t="s">
        <v>45</v>
      </c>
      <c r="C34" s="27"/>
      <c r="D34" s="27"/>
      <c r="E34" s="27"/>
      <c r="F34" s="27"/>
      <c r="G34" s="28"/>
      <c r="H34" s="132">
        <f>H21+H28+H33</f>
        <v>8119.98</v>
      </c>
      <c r="I34" s="133"/>
      <c r="J34" s="134"/>
      <c r="K34" s="26"/>
      <c r="L34" s="27"/>
      <c r="M34" s="54"/>
      <c r="N34" s="10"/>
    </row>
    <row r="35" spans="1:14" ht="27.75" customHeight="1" thickBot="1" x14ac:dyDescent="0.3">
      <c r="A35" s="11"/>
      <c r="B35" s="55" t="s">
        <v>46</v>
      </c>
      <c r="C35" s="56"/>
      <c r="D35" s="56"/>
      <c r="E35" s="56"/>
      <c r="F35" s="56"/>
      <c r="G35" s="57"/>
      <c r="H35" s="135">
        <f>H34+H13</f>
        <v>29226.98</v>
      </c>
      <c r="I35" s="136"/>
      <c r="J35" s="137"/>
      <c r="K35" s="55"/>
      <c r="L35" s="56"/>
      <c r="M35" s="57"/>
      <c r="N35" s="10"/>
    </row>
    <row r="36" spans="1:14" ht="16.5" thickBot="1" x14ac:dyDescent="0.3">
      <c r="A36" s="11"/>
      <c r="B36" s="126" t="s">
        <v>47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10"/>
    </row>
    <row r="37" spans="1:14" ht="25.5" customHeight="1" thickBot="1" x14ac:dyDescent="0.3">
      <c r="A37" s="11"/>
      <c r="B37" s="129" t="s">
        <v>48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N37" s="10"/>
    </row>
    <row r="38" spans="1:14" ht="16.5" thickBot="1" x14ac:dyDescent="0.3">
      <c r="A38" s="11"/>
      <c r="B38" s="76" t="s">
        <v>49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10"/>
    </row>
    <row r="39" spans="1:14" ht="16.5" thickBot="1" x14ac:dyDescent="0.3">
      <c r="A39" s="11"/>
      <c r="B39" s="122" t="s">
        <v>50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10"/>
    </row>
    <row r="40" spans="1:14" ht="16.5" thickBot="1" x14ac:dyDescent="0.3">
      <c r="A40" s="11"/>
      <c r="B40" s="82" t="s">
        <v>4</v>
      </c>
      <c r="C40" s="83"/>
      <c r="D40" s="82" t="s">
        <v>77</v>
      </c>
      <c r="E40" s="83"/>
      <c r="F40" s="82" t="s">
        <v>6</v>
      </c>
      <c r="G40" s="83"/>
      <c r="H40" s="82" t="s">
        <v>70</v>
      </c>
      <c r="I40" s="88"/>
      <c r="J40" s="83"/>
      <c r="K40" s="90" t="s">
        <v>7</v>
      </c>
      <c r="L40" s="91"/>
      <c r="M40" s="92"/>
      <c r="N40" s="10"/>
    </row>
    <row r="41" spans="1:14" ht="21.75" customHeight="1" thickBot="1" x14ac:dyDescent="0.3">
      <c r="A41" s="11"/>
      <c r="B41" s="84"/>
      <c r="C41" s="85"/>
      <c r="D41" s="84"/>
      <c r="E41" s="85"/>
      <c r="F41" s="86"/>
      <c r="G41" s="87"/>
      <c r="H41" s="84"/>
      <c r="I41" s="125"/>
      <c r="J41" s="85"/>
      <c r="K41" s="90" t="s">
        <v>8</v>
      </c>
      <c r="L41" s="93"/>
      <c r="M41" s="12" t="s">
        <v>9</v>
      </c>
      <c r="N41" s="10"/>
    </row>
    <row r="42" spans="1:14" ht="15.75" x14ac:dyDescent="0.25">
      <c r="A42" s="11"/>
      <c r="B42" s="94"/>
      <c r="C42" s="95"/>
      <c r="D42" s="94"/>
      <c r="E42" s="95"/>
      <c r="F42" s="96" t="s">
        <v>51</v>
      </c>
      <c r="G42" s="97"/>
      <c r="H42" s="102">
        <v>250</v>
      </c>
      <c r="I42" s="103"/>
      <c r="J42" s="104"/>
      <c r="K42" s="111">
        <v>41640</v>
      </c>
      <c r="L42" s="112"/>
      <c r="M42" s="117">
        <v>41974</v>
      </c>
      <c r="N42" s="10"/>
    </row>
    <row r="43" spans="1:14" ht="63.75" customHeight="1" x14ac:dyDescent="0.25">
      <c r="A43" s="11"/>
      <c r="B43" s="98" t="s">
        <v>52</v>
      </c>
      <c r="C43" s="99"/>
      <c r="D43" s="98" t="s">
        <v>53</v>
      </c>
      <c r="E43" s="99"/>
      <c r="F43" s="98"/>
      <c r="G43" s="99"/>
      <c r="H43" s="105"/>
      <c r="I43" s="106"/>
      <c r="J43" s="107"/>
      <c r="K43" s="113"/>
      <c r="L43" s="114"/>
      <c r="M43" s="118"/>
      <c r="N43" s="10"/>
    </row>
    <row r="44" spans="1:14" ht="6.75" customHeight="1" thickBot="1" x14ac:dyDescent="0.3">
      <c r="A44" s="11"/>
      <c r="B44" s="86"/>
      <c r="C44" s="87"/>
      <c r="D44" s="120"/>
      <c r="E44" s="121"/>
      <c r="F44" s="100"/>
      <c r="G44" s="101"/>
      <c r="H44" s="108"/>
      <c r="I44" s="109"/>
      <c r="J44" s="110"/>
      <c r="K44" s="115"/>
      <c r="L44" s="116"/>
      <c r="M44" s="119"/>
      <c r="N44" s="10"/>
    </row>
    <row r="45" spans="1:14" ht="16.5" thickBot="1" x14ac:dyDescent="0.3">
      <c r="A45" s="11"/>
      <c r="B45" s="62" t="s">
        <v>54</v>
      </c>
      <c r="C45" s="63"/>
      <c r="D45" s="63"/>
      <c r="E45" s="63"/>
      <c r="F45" s="63"/>
      <c r="G45" s="64"/>
      <c r="H45" s="65">
        <f>SUM(H42)</f>
        <v>250</v>
      </c>
      <c r="I45" s="66"/>
      <c r="J45" s="67"/>
      <c r="K45" s="62"/>
      <c r="L45" s="63"/>
      <c r="M45" s="64"/>
      <c r="N45" s="10"/>
    </row>
    <row r="46" spans="1:14" ht="15.75" customHeight="1" thickBot="1" x14ac:dyDescent="0.3">
      <c r="A46" s="11"/>
      <c r="B46" s="26" t="s">
        <v>55</v>
      </c>
      <c r="C46" s="27"/>
      <c r="D46" s="27"/>
      <c r="E46" s="27"/>
      <c r="F46" s="27"/>
      <c r="G46" s="28"/>
      <c r="H46" s="29">
        <f>H45</f>
        <v>250</v>
      </c>
      <c r="I46" s="30"/>
      <c r="J46" s="31"/>
      <c r="K46" s="7"/>
      <c r="L46" s="8"/>
      <c r="M46" s="9"/>
      <c r="N46" s="10"/>
    </row>
    <row r="47" spans="1:14" ht="16.5" thickBot="1" x14ac:dyDescent="0.3">
      <c r="A47" s="11"/>
      <c r="B47" s="76" t="s">
        <v>56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10"/>
    </row>
    <row r="48" spans="1:14" ht="16.5" thickBot="1" x14ac:dyDescent="0.3">
      <c r="A48" s="11"/>
      <c r="B48" s="79" t="s">
        <v>57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1"/>
      <c r="N48" s="10"/>
    </row>
    <row r="49" spans="1:14" ht="16.5" thickBot="1" x14ac:dyDescent="0.3">
      <c r="A49" s="11"/>
      <c r="B49" s="82" t="s">
        <v>4</v>
      </c>
      <c r="C49" s="83"/>
      <c r="D49" s="82" t="s">
        <v>77</v>
      </c>
      <c r="E49" s="83"/>
      <c r="F49" s="82" t="s">
        <v>6</v>
      </c>
      <c r="G49" s="83"/>
      <c r="H49" s="82" t="s">
        <v>69</v>
      </c>
      <c r="I49" s="88"/>
      <c r="J49" s="83"/>
      <c r="K49" s="90" t="s">
        <v>7</v>
      </c>
      <c r="L49" s="91"/>
      <c r="M49" s="92"/>
      <c r="N49" s="10"/>
    </row>
    <row r="50" spans="1:14" ht="25.5" customHeight="1" thickBot="1" x14ac:dyDescent="0.3">
      <c r="A50" s="11"/>
      <c r="B50" s="84"/>
      <c r="C50" s="85"/>
      <c r="D50" s="84"/>
      <c r="E50" s="85"/>
      <c r="F50" s="86"/>
      <c r="G50" s="87"/>
      <c r="H50" s="86"/>
      <c r="I50" s="89"/>
      <c r="J50" s="87"/>
      <c r="K50" s="90" t="s">
        <v>8</v>
      </c>
      <c r="L50" s="93"/>
      <c r="M50" s="12" t="s">
        <v>9</v>
      </c>
      <c r="N50" s="10"/>
    </row>
    <row r="51" spans="1:14" ht="29.25" customHeight="1" thickBot="1" x14ac:dyDescent="0.3">
      <c r="A51" s="11"/>
      <c r="B51" s="69" t="s">
        <v>58</v>
      </c>
      <c r="C51" s="70"/>
      <c r="D51" s="69" t="s">
        <v>59</v>
      </c>
      <c r="E51" s="70"/>
      <c r="F51" s="69" t="s">
        <v>60</v>
      </c>
      <c r="G51" s="70"/>
      <c r="H51" s="71">
        <v>150</v>
      </c>
      <c r="I51" s="72"/>
      <c r="J51" s="73"/>
      <c r="K51" s="74">
        <v>41821</v>
      </c>
      <c r="L51" s="75"/>
      <c r="M51" s="14">
        <v>41974</v>
      </c>
      <c r="N51" s="10"/>
    </row>
    <row r="52" spans="1:14" ht="25.5" customHeight="1" thickBot="1" x14ac:dyDescent="0.3">
      <c r="A52" s="11"/>
      <c r="B52" s="62" t="s">
        <v>61</v>
      </c>
      <c r="C52" s="63"/>
      <c r="D52" s="63"/>
      <c r="E52" s="63"/>
      <c r="F52" s="63"/>
      <c r="G52" s="64"/>
      <c r="H52" s="65">
        <f>H51</f>
        <v>150</v>
      </c>
      <c r="I52" s="66"/>
      <c r="J52" s="67"/>
      <c r="K52" s="62"/>
      <c r="L52" s="63"/>
      <c r="M52" s="68"/>
      <c r="N52" s="10"/>
    </row>
    <row r="53" spans="1:14" ht="24" customHeight="1" thickBot="1" x14ac:dyDescent="0.3">
      <c r="A53" s="11"/>
      <c r="B53" s="26" t="s">
        <v>62</v>
      </c>
      <c r="C53" s="27"/>
      <c r="D53" s="27"/>
      <c r="E53" s="27"/>
      <c r="F53" s="27"/>
      <c r="G53" s="28"/>
      <c r="H53" s="29">
        <f>H52</f>
        <v>150</v>
      </c>
      <c r="I53" s="30"/>
      <c r="J53" s="31"/>
      <c r="K53" s="26"/>
      <c r="L53" s="27"/>
      <c r="M53" s="54"/>
      <c r="N53" s="10"/>
    </row>
    <row r="54" spans="1:14" ht="29.25" customHeight="1" thickBot="1" x14ac:dyDescent="0.3">
      <c r="A54" s="11"/>
      <c r="B54" s="55" t="s">
        <v>63</v>
      </c>
      <c r="C54" s="56"/>
      <c r="D54" s="56"/>
      <c r="E54" s="56"/>
      <c r="F54" s="56"/>
      <c r="G54" s="57"/>
      <c r="H54" s="58">
        <f>H53+H46</f>
        <v>400</v>
      </c>
      <c r="I54" s="59"/>
      <c r="J54" s="60"/>
      <c r="K54" s="55"/>
      <c r="L54" s="56"/>
      <c r="M54" s="61"/>
      <c r="N54" s="10"/>
    </row>
    <row r="55" spans="1:14" ht="33.75" customHeight="1" thickBot="1" x14ac:dyDescent="0.3">
      <c r="A55" s="11"/>
      <c r="B55" s="43" t="s">
        <v>78</v>
      </c>
      <c r="C55" s="44"/>
      <c r="D55" s="44"/>
      <c r="E55" s="44"/>
      <c r="F55" s="44"/>
      <c r="G55" s="45"/>
      <c r="H55" s="46">
        <f>H54+H35</f>
        <v>29626.98</v>
      </c>
      <c r="I55" s="47"/>
      <c r="J55" s="48"/>
      <c r="K55" s="43"/>
      <c r="L55" s="44"/>
      <c r="M55" s="45"/>
      <c r="N55" s="10"/>
    </row>
    <row r="56" spans="1:14" ht="16.5" thickBot="1" x14ac:dyDescent="0.3">
      <c r="A56" s="11"/>
      <c r="B56" s="5"/>
      <c r="C56" s="5"/>
      <c r="D56" s="5"/>
      <c r="E56" s="5"/>
      <c r="F56" s="5"/>
      <c r="G56" s="5"/>
      <c r="H56" s="6"/>
      <c r="I56" s="6"/>
      <c r="J56" s="6"/>
      <c r="K56" s="5"/>
      <c r="L56" s="5"/>
      <c r="M56" s="5"/>
      <c r="N56" s="10"/>
    </row>
    <row r="57" spans="1:14" ht="16.5" thickBot="1" x14ac:dyDescent="0.3">
      <c r="A57" s="32"/>
      <c r="B57" s="32"/>
      <c r="C57" s="49"/>
      <c r="D57" s="49"/>
      <c r="E57" s="50" t="s">
        <v>65</v>
      </c>
      <c r="F57" s="34"/>
      <c r="G57" s="51"/>
      <c r="H57" s="52"/>
      <c r="I57" s="10"/>
      <c r="J57" s="49"/>
      <c r="K57" s="49"/>
      <c r="L57" s="53"/>
      <c r="M57" s="53"/>
      <c r="N57" s="10"/>
    </row>
    <row r="58" spans="1:14" ht="16.5" thickBot="1" x14ac:dyDescent="0.3">
      <c r="A58" s="32"/>
      <c r="B58" s="32"/>
      <c r="C58" s="32"/>
      <c r="D58" s="32"/>
      <c r="E58" s="33" t="s">
        <v>66</v>
      </c>
      <c r="F58" s="34"/>
      <c r="G58" s="40"/>
      <c r="H58" s="41"/>
      <c r="I58" s="10"/>
      <c r="J58" s="42"/>
      <c r="K58" s="32"/>
      <c r="L58" s="37"/>
      <c r="M58" s="37"/>
      <c r="N58" s="10"/>
    </row>
    <row r="59" spans="1:14" ht="16.5" thickBot="1" x14ac:dyDescent="0.3">
      <c r="A59" s="32"/>
      <c r="B59" s="32"/>
      <c r="C59" s="32"/>
      <c r="D59" s="32"/>
      <c r="E59" s="33" t="s">
        <v>67</v>
      </c>
      <c r="F59" s="34"/>
      <c r="G59" s="38"/>
      <c r="H59" s="39"/>
      <c r="I59" s="10"/>
      <c r="J59" s="32"/>
      <c r="K59" s="32"/>
      <c r="L59" s="37"/>
      <c r="M59" s="37"/>
      <c r="N59" s="10"/>
    </row>
    <row r="60" spans="1:14" ht="16.5" thickBot="1" x14ac:dyDescent="0.3">
      <c r="A60" s="32"/>
      <c r="B60" s="32"/>
      <c r="C60" s="32"/>
      <c r="D60" s="32"/>
      <c r="E60" s="33" t="s">
        <v>68</v>
      </c>
      <c r="F60" s="34"/>
      <c r="G60" s="35"/>
      <c r="H60" s="36"/>
      <c r="I60" s="10"/>
      <c r="J60" s="32"/>
      <c r="K60" s="32"/>
      <c r="L60" s="37"/>
      <c r="M60" s="37"/>
      <c r="N60" s="10"/>
    </row>
    <row r="61" spans="1:14" ht="15.75" thickBot="1" x14ac:dyDescent="0.3"/>
    <row r="62" spans="1:14" ht="26.25" customHeight="1" x14ac:dyDescent="0.3">
      <c r="B62" s="193" t="s">
        <v>80</v>
      </c>
      <c r="C62" s="194"/>
      <c r="D62" s="194"/>
      <c r="E62" s="194"/>
      <c r="F62" s="194"/>
      <c r="G62" s="194"/>
      <c r="H62" s="194"/>
      <c r="I62" s="185" t="s">
        <v>85</v>
      </c>
      <c r="J62" s="185"/>
      <c r="K62" s="23">
        <v>22776.983398</v>
      </c>
      <c r="L62" s="16"/>
      <c r="M62" s="17"/>
    </row>
    <row r="63" spans="1:14" ht="17.25" x14ac:dyDescent="0.3">
      <c r="B63" s="189" t="s">
        <v>73</v>
      </c>
      <c r="C63" s="190"/>
      <c r="D63" s="190"/>
      <c r="E63" s="18">
        <v>500000000</v>
      </c>
      <c r="F63" s="19"/>
      <c r="G63" s="19"/>
      <c r="H63" s="19"/>
      <c r="I63" s="186" t="s">
        <v>83</v>
      </c>
      <c r="J63" s="186"/>
      <c r="K63" s="24">
        <v>7500</v>
      </c>
      <c r="L63" s="16"/>
      <c r="M63" s="17"/>
    </row>
    <row r="64" spans="1:14" ht="17.25" x14ac:dyDescent="0.3">
      <c r="B64" s="189" t="s">
        <v>75</v>
      </c>
      <c r="C64" s="190"/>
      <c r="D64" s="190"/>
      <c r="E64" s="18">
        <v>100000000</v>
      </c>
      <c r="F64" s="19"/>
      <c r="G64" s="19"/>
      <c r="H64" s="19"/>
      <c r="I64" s="186" t="s">
        <v>84</v>
      </c>
      <c r="J64" s="186"/>
      <c r="K64" s="24">
        <v>650</v>
      </c>
      <c r="L64" s="16"/>
      <c r="M64" s="17"/>
    </row>
    <row r="65" spans="2:13" ht="17.25" x14ac:dyDescent="0.3">
      <c r="B65" s="189" t="s">
        <v>74</v>
      </c>
      <c r="C65" s="190"/>
      <c r="D65" s="190"/>
      <c r="E65" s="18">
        <v>50000000</v>
      </c>
      <c r="F65" s="19"/>
      <c r="G65" s="19"/>
      <c r="H65" s="19"/>
      <c r="I65" s="188" t="s">
        <v>76</v>
      </c>
      <c r="J65" s="188"/>
      <c r="K65" s="25">
        <f>K62+K63-K64</f>
        <v>29626.983398</v>
      </c>
      <c r="L65" s="16"/>
      <c r="M65" s="17"/>
    </row>
    <row r="66" spans="2:13" ht="18" thickBot="1" x14ac:dyDescent="0.35">
      <c r="B66" s="191" t="s">
        <v>79</v>
      </c>
      <c r="C66" s="192"/>
      <c r="D66" s="192"/>
      <c r="E66" s="20">
        <f>SUM(E63:E65)</f>
        <v>650000000</v>
      </c>
      <c r="F66" s="21"/>
      <c r="G66" s="21"/>
      <c r="H66" s="21"/>
      <c r="I66" s="187"/>
      <c r="J66" s="187"/>
      <c r="K66" s="22"/>
      <c r="L66" s="16"/>
      <c r="M66" s="17"/>
    </row>
  </sheetData>
  <mergeCells count="186">
    <mergeCell ref="B1:M1"/>
    <mergeCell ref="B2:M2"/>
    <mergeCell ref="B3:M3"/>
    <mergeCell ref="B4:M4"/>
    <mergeCell ref="B5:C6"/>
    <mergeCell ref="D5:E6"/>
    <mergeCell ref="F5:G6"/>
    <mergeCell ref="H5:J6"/>
    <mergeCell ref="K5:M5"/>
    <mergeCell ref="K6:L6"/>
    <mergeCell ref="B7:C8"/>
    <mergeCell ref="D7:E7"/>
    <mergeCell ref="F7:G7"/>
    <mergeCell ref="H7:J7"/>
    <mergeCell ref="K7:L7"/>
    <mergeCell ref="D8:E8"/>
    <mergeCell ref="F8:G8"/>
    <mergeCell ref="H8:J8"/>
    <mergeCell ref="K8:L8"/>
    <mergeCell ref="B9:C10"/>
    <mergeCell ref="D9:E9"/>
    <mergeCell ref="F9:G9"/>
    <mergeCell ref="H9:J9"/>
    <mergeCell ref="K9:L9"/>
    <mergeCell ref="D10:E10"/>
    <mergeCell ref="F10:G10"/>
    <mergeCell ref="H10:J10"/>
    <mergeCell ref="K10:L10"/>
    <mergeCell ref="B14:M14"/>
    <mergeCell ref="B15:M15"/>
    <mergeCell ref="B16:C17"/>
    <mergeCell ref="D16:E17"/>
    <mergeCell ref="F16:G17"/>
    <mergeCell ref="H16:J17"/>
    <mergeCell ref="K16:M16"/>
    <mergeCell ref="K17:L17"/>
    <mergeCell ref="B11:G12"/>
    <mergeCell ref="H11:J12"/>
    <mergeCell ref="K11:M12"/>
    <mergeCell ref="B13:G13"/>
    <mergeCell ref="H13:J13"/>
    <mergeCell ref="K13:M13"/>
    <mergeCell ref="B18:C18"/>
    <mergeCell ref="D18:E18"/>
    <mergeCell ref="F18:G18"/>
    <mergeCell ref="H18:J18"/>
    <mergeCell ref="K18:L18"/>
    <mergeCell ref="B19:C20"/>
    <mergeCell ref="D19:E20"/>
    <mergeCell ref="F19:G20"/>
    <mergeCell ref="H19:J20"/>
    <mergeCell ref="K19:L20"/>
    <mergeCell ref="K24:L24"/>
    <mergeCell ref="B25:C25"/>
    <mergeCell ref="D25:E25"/>
    <mergeCell ref="F25:G25"/>
    <mergeCell ref="H25:J25"/>
    <mergeCell ref="K25:L25"/>
    <mergeCell ref="M19:M20"/>
    <mergeCell ref="B21:G21"/>
    <mergeCell ref="H21:J21"/>
    <mergeCell ref="K21:M21"/>
    <mergeCell ref="B22:M22"/>
    <mergeCell ref="B23:C24"/>
    <mergeCell ref="D23:E24"/>
    <mergeCell ref="F23:G24"/>
    <mergeCell ref="H23:J24"/>
    <mergeCell ref="K23:M23"/>
    <mergeCell ref="B26:C26"/>
    <mergeCell ref="D26:E26"/>
    <mergeCell ref="F26:G26"/>
    <mergeCell ref="H26:J26"/>
    <mergeCell ref="K26:L26"/>
    <mergeCell ref="B27:C27"/>
    <mergeCell ref="D27:E27"/>
    <mergeCell ref="F27:G27"/>
    <mergeCell ref="H27:J27"/>
    <mergeCell ref="K27:L27"/>
    <mergeCell ref="B28:G28"/>
    <mergeCell ref="H28:J28"/>
    <mergeCell ref="K28:M28"/>
    <mergeCell ref="B29:M29"/>
    <mergeCell ref="B30:C31"/>
    <mergeCell ref="D30:E31"/>
    <mergeCell ref="F30:G31"/>
    <mergeCell ref="H30:J31"/>
    <mergeCell ref="K30:M30"/>
    <mergeCell ref="K31:L31"/>
    <mergeCell ref="B34:G34"/>
    <mergeCell ref="H34:J34"/>
    <mergeCell ref="K34:M34"/>
    <mergeCell ref="B35:G35"/>
    <mergeCell ref="H35:J35"/>
    <mergeCell ref="K35:M35"/>
    <mergeCell ref="B32:C32"/>
    <mergeCell ref="D32:E32"/>
    <mergeCell ref="F32:G32"/>
    <mergeCell ref="H32:J32"/>
    <mergeCell ref="K32:L32"/>
    <mergeCell ref="B33:G33"/>
    <mergeCell ref="H33:J33"/>
    <mergeCell ref="K33:M33"/>
    <mergeCell ref="B36:M36"/>
    <mergeCell ref="B37:M37"/>
    <mergeCell ref="B38:M38"/>
    <mergeCell ref="B39:M39"/>
    <mergeCell ref="B40:C41"/>
    <mergeCell ref="D40:E41"/>
    <mergeCell ref="F40:G41"/>
    <mergeCell ref="H40:J41"/>
    <mergeCell ref="K40:M40"/>
    <mergeCell ref="K41:L41"/>
    <mergeCell ref="B42:C42"/>
    <mergeCell ref="D42:E42"/>
    <mergeCell ref="F42:G44"/>
    <mergeCell ref="H42:J44"/>
    <mergeCell ref="K42:L44"/>
    <mergeCell ref="M42:M44"/>
    <mergeCell ref="B43:C43"/>
    <mergeCell ref="D43:E43"/>
    <mergeCell ref="B44:C44"/>
    <mergeCell ref="D44:E44"/>
    <mergeCell ref="B48:M48"/>
    <mergeCell ref="B49:C50"/>
    <mergeCell ref="D49:E50"/>
    <mergeCell ref="F49:G50"/>
    <mergeCell ref="H49:J50"/>
    <mergeCell ref="K49:M49"/>
    <mergeCell ref="K50:L50"/>
    <mergeCell ref="B45:G45"/>
    <mergeCell ref="H45:J45"/>
    <mergeCell ref="K45:M45"/>
    <mergeCell ref="B46:G46"/>
    <mergeCell ref="H46:J46"/>
    <mergeCell ref="B47:M47"/>
    <mergeCell ref="B53:G53"/>
    <mergeCell ref="H53:J53"/>
    <mergeCell ref="K53:M53"/>
    <mergeCell ref="B54:G54"/>
    <mergeCell ref="H54:J54"/>
    <mergeCell ref="K54:M54"/>
    <mergeCell ref="B51:C51"/>
    <mergeCell ref="D51:E51"/>
    <mergeCell ref="F51:G51"/>
    <mergeCell ref="H51:J51"/>
    <mergeCell ref="K51:L51"/>
    <mergeCell ref="B52:G52"/>
    <mergeCell ref="H52:J52"/>
    <mergeCell ref="K52:M52"/>
    <mergeCell ref="A58:B58"/>
    <mergeCell ref="C58:D58"/>
    <mergeCell ref="E58:F58"/>
    <mergeCell ref="G58:H58"/>
    <mergeCell ref="J58:K58"/>
    <mergeCell ref="L58:M58"/>
    <mergeCell ref="B55:G55"/>
    <mergeCell ref="H55:J55"/>
    <mergeCell ref="K55:M55"/>
    <mergeCell ref="A57:B57"/>
    <mergeCell ref="C57:D57"/>
    <mergeCell ref="E57:F57"/>
    <mergeCell ref="G57:H57"/>
    <mergeCell ref="J57:K57"/>
    <mergeCell ref="L57:M57"/>
    <mergeCell ref="A60:B60"/>
    <mergeCell ref="C60:D60"/>
    <mergeCell ref="E60:F60"/>
    <mergeCell ref="G60:H60"/>
    <mergeCell ref="J60:K60"/>
    <mergeCell ref="L60:M60"/>
    <mergeCell ref="A59:B59"/>
    <mergeCell ref="C59:D59"/>
    <mergeCell ref="E59:F59"/>
    <mergeCell ref="G59:H59"/>
    <mergeCell ref="J59:K59"/>
    <mergeCell ref="L59:M59"/>
    <mergeCell ref="I62:J62"/>
    <mergeCell ref="I63:J63"/>
    <mergeCell ref="I64:J64"/>
    <mergeCell ref="I66:J66"/>
    <mergeCell ref="I65:J65"/>
    <mergeCell ref="B63:D63"/>
    <mergeCell ref="B64:D64"/>
    <mergeCell ref="B65:D65"/>
    <mergeCell ref="B66:D66"/>
    <mergeCell ref="B62:H62"/>
  </mergeCells>
  <printOptions horizontalCentered="1" verticalCentered="1"/>
  <pageMargins left="0.31496062992125984" right="0.31496062992125984" top="0.35433070866141736" bottom="0.35433070866141736" header="0" footer="0"/>
  <pageSetup paperSize="257" scale="47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Hoja1!Área_de_impresión</vt:lpstr>
      <vt:lpstr>'Hoja1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Ramos Rodriguez</dc:creator>
  <cp:lastModifiedBy>Luz Marina Hurtado Giraldo</cp:lastModifiedBy>
  <cp:lastPrinted>2014-01-07T16:28:44Z</cp:lastPrinted>
  <dcterms:created xsi:type="dcterms:W3CDTF">2013-12-02T21:35:13Z</dcterms:created>
  <dcterms:modified xsi:type="dcterms:W3CDTF">2014-01-08T13:08:55Z</dcterms:modified>
</cp:coreProperties>
</file>